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8800" windowHeight="11265" activeTab="0"/>
  </bookViews>
  <sheets>
    <sheet name="LMIHF DDR ATE 2015-16" sheetId="1" r:id="rId1"/>
  </sheets>
  <definedNames>
    <definedName name="_xlfn.IFERROR" hidden="1">#NAME?</definedName>
    <definedName name="_xlnm.Print_Area" localSheetId="0">'LMIHF DDR ATE 2015-16'!$C$1:$AD$168</definedName>
    <definedName name="_xlnm.Print_Titles" localSheetId="0">'LMIHF DDR ATE 2015-16'!$C:$C</definedName>
  </definedNames>
  <calcPr fullCalcOnLoad="1"/>
</workbook>
</file>

<file path=xl/sharedStrings.xml><?xml version="1.0" encoding="utf-8"?>
<sst xmlns="http://schemas.openxmlformats.org/spreadsheetml/2006/main" count="480" uniqueCount="302">
  <si>
    <t>1/4/2016
12/9/2016</t>
  </si>
  <si>
    <t>11/19/2013
12/15/2015</t>
  </si>
  <si>
    <t>Distribution Date:</t>
  </si>
  <si>
    <t>Interest Remitted/(Balance Not Remitted):</t>
  </si>
  <si>
    <t>12/30/2015
9/6/2016</t>
  </si>
  <si>
    <t>10/16/2013
12/14/2015</t>
  </si>
  <si>
    <t>Deposit Date:</t>
  </si>
  <si>
    <t>2015-16</t>
  </si>
  <si>
    <t>2012-13</t>
  </si>
  <si>
    <t>2014-15</t>
  </si>
  <si>
    <t>Determination Letter FY:</t>
  </si>
  <si>
    <t>Final Determination Letter Date:</t>
  </si>
  <si>
    <t>To be paid $100,000/yr for 13 yrs per installment agreement</t>
  </si>
  <si>
    <t>Comments (Optional):</t>
  </si>
  <si>
    <t>Percentage of Remittance Distributions to K-14 Schools</t>
  </si>
  <si>
    <t>Total Remittance Distributions to K-14 Schools:</t>
  </si>
  <si>
    <t>Total Distributed Remittances (Total Remittances Must Equal the Total Distributed Remittances)</t>
  </si>
  <si>
    <t>ERAF - County Offices of Education</t>
  </si>
  <si>
    <t>COE ERAF Total</t>
  </si>
  <si>
    <t>SUPERINTENDENT OF SCHOOLS - DEV CENTER</t>
  </si>
  <si>
    <t>BS01-GA05</t>
  </si>
  <si>
    <t>COE ERAF</t>
  </si>
  <si>
    <t>SUPERINTENDENT OF SCHOOLS - MENT RET</t>
  </si>
  <si>
    <t>BS01-GA04</t>
  </si>
  <si>
    <t>SUPERINTENDENT OF SCHOOLS - PHYS HAND</t>
  </si>
  <si>
    <t>BS01-GA03</t>
  </si>
  <si>
    <t>SUPERINTENDENT OF SCHOOLS - R O P</t>
  </si>
  <si>
    <t>BS01-GA02</t>
  </si>
  <si>
    <t>SUPERINTENDENT OF SCHOOLS - COUNTY WIDE</t>
  </si>
  <si>
    <t>BS01-GA01</t>
  </si>
  <si>
    <t>ERAF - Community Colleges</t>
  </si>
  <si>
    <t>Comm Coll ERAF Total</t>
  </si>
  <si>
    <t>VICTOR VALLEY COMMUNITY COLLEGE</t>
  </si>
  <si>
    <t>SC66-GA01</t>
  </si>
  <si>
    <t>Comm Coll ERAF</t>
  </si>
  <si>
    <t>SAN BERNARDINO COMMUNITY COLLEGE</t>
  </si>
  <si>
    <t>SC54-GA01</t>
  </si>
  <si>
    <t>COPPER MOUNTAIN COMM COLL DISTRICT</t>
  </si>
  <si>
    <t>SC18-GA01</t>
  </si>
  <si>
    <t>CHAFFEY COMMUNITY COLLEGE</t>
  </si>
  <si>
    <t>SC16-GA01</t>
  </si>
  <si>
    <t>BARSTOW COMMUNITY COLLEGE</t>
  </si>
  <si>
    <t>SC10-GA01</t>
  </si>
  <si>
    <t>ERAF - K-12</t>
  </si>
  <si>
    <t>K-12 ERAF Total</t>
  </si>
  <si>
    <t>YUCAIPA-CALIMESA JOINT UNIFIED</t>
  </si>
  <si>
    <t>SU68-GA01</t>
  </si>
  <si>
    <t>K-12 ERAF</t>
  </si>
  <si>
    <t>UPLAND UNIFIED</t>
  </si>
  <si>
    <t>SU62-GA01</t>
  </si>
  <si>
    <t>SNOWLINE JOINT UNIFIED SCHOOL DIST</t>
  </si>
  <si>
    <t>SU58-GA01</t>
  </si>
  <si>
    <t>SAN BERNARDINO CITY UNIFIED SCH DIS</t>
  </si>
  <si>
    <t>SU54-GA01</t>
  </si>
  <si>
    <t>RIM OF THE WORLD UNIFIED SCH DIST</t>
  </si>
  <si>
    <t>SU52-GA01</t>
  </si>
  <si>
    <t>RIALTO UNIFIED SCHOOL DISTRICT</t>
  </si>
  <si>
    <t>SU50-GA01</t>
  </si>
  <si>
    <t>REDLANDS UNIFIED SCHOOL DISTRICT</t>
  </si>
  <si>
    <t>SU48-GA01</t>
  </si>
  <si>
    <t>MORONGO UNIFIED SCHOOL DISTRICT</t>
  </si>
  <si>
    <t>SU36-GA01</t>
  </si>
  <si>
    <t>HESPERIA UNIFIED SCHOOL DISTRICT</t>
  </si>
  <si>
    <t>SU32-GA01</t>
  </si>
  <si>
    <t>FONTANA UNIFIED SCHOOL DISTRICT</t>
  </si>
  <si>
    <t>SU26-GA01</t>
  </si>
  <si>
    <t>COLTON JOINT UNIFIED SCHOOL DIST</t>
  </si>
  <si>
    <t>SU20-GA01</t>
  </si>
  <si>
    <t>CHINO VALLEY UNIFIED SCHOOL DIST</t>
  </si>
  <si>
    <t>SU18-GA01</t>
  </si>
  <si>
    <t>BARSTOW UNIFIED SCHOOL DISTRICT</t>
  </si>
  <si>
    <t>SU10-GA01</t>
  </si>
  <si>
    <t>APPLE VALLEY UNIFIED SCHOOL DIST</t>
  </si>
  <si>
    <t>SU06-GA01</t>
  </si>
  <si>
    <t>VICTOR VALLEY UNION HIGH SCH DIST</t>
  </si>
  <si>
    <t>SH66-GA01</t>
  </si>
  <si>
    <t>CHAFFEY JOINT UNION HIGH SCH DIST</t>
  </si>
  <si>
    <t>SH16-GA01</t>
  </si>
  <si>
    <t>VICTOR ELEMENTARY SCHOOL DISTRICT</t>
  </si>
  <si>
    <t>SE64-GA01</t>
  </si>
  <si>
    <t>ONTARIO-MONTCLAIR ELEM SCH DIST</t>
  </si>
  <si>
    <t>SE44-GA01</t>
  </si>
  <si>
    <t>MOUNTAIN VIEW ELEMENTARY SCH DIST</t>
  </si>
  <si>
    <t>SE40-GA01</t>
  </si>
  <si>
    <t>ETIWANDA ELEMENTARY SCHOOL DISTRICT</t>
  </si>
  <si>
    <t>SE24-GA01</t>
  </si>
  <si>
    <t>CUCAMONGA ELEMENTARY SCHOOL DIST</t>
  </si>
  <si>
    <t>SE22-GA01</t>
  </si>
  <si>
    <t>CENTRAL ELEMENTARY SCHOOL DISTRICT</t>
  </si>
  <si>
    <t>SE14-GA01</t>
  </si>
  <si>
    <t>ALTA LOMA ELEMENTARY SCHOOL DIST</t>
  </si>
  <si>
    <t>SE04-GA01</t>
  </si>
  <si>
    <t>ADELANTO ELEMENTARY SCHOOL DISTRICT</t>
  </si>
  <si>
    <t>SE02-GA01</t>
  </si>
  <si>
    <t>Total ERAF (Please break out the ERAF amounts into the following categories if this information is readily available):</t>
  </si>
  <si>
    <t>ERAF Total</t>
  </si>
  <si>
    <t xml:space="preserve">EDUCATION REVENUE AUGMENTATION FUND </t>
  </si>
  <si>
    <t>AB02-GA01</t>
  </si>
  <si>
    <t>ERAF</t>
  </si>
  <si>
    <t xml:space="preserve">County Office of Education  </t>
  </si>
  <si>
    <t>COE Total</t>
  </si>
  <si>
    <t>COE</t>
  </si>
  <si>
    <t xml:space="preserve">Community Colleges  </t>
  </si>
  <si>
    <t>Comm Coll Total</t>
  </si>
  <si>
    <t>Comm Coll</t>
  </si>
  <si>
    <t>K-12 Schools</t>
  </si>
  <si>
    <t>K-12 Total</t>
  </si>
  <si>
    <t>K-12</t>
  </si>
  <si>
    <t>Special Districts</t>
  </si>
  <si>
    <t>Special Dist Total</t>
  </si>
  <si>
    <t>MOJAVE WATER AGENCY L &amp; I</t>
  </si>
  <si>
    <t>WY20-GI01</t>
  </si>
  <si>
    <t>Special Dist</t>
  </si>
  <si>
    <t>CRESTLINE-LAKE ARROWHEAD WTR AGENCY</t>
  </si>
  <si>
    <t>WY10-GA01</t>
  </si>
  <si>
    <t>YUCAIPA VALLEY WATER DISTRICT IMP DIST A</t>
  </si>
  <si>
    <t>WW29-GA02</t>
  </si>
  <si>
    <t>YUCAIPA VALLEY WATER DISTRICT</t>
  </si>
  <si>
    <t>WW29-GA01</t>
  </si>
  <si>
    <t>WEST VALLEY WATER DISTRICT</t>
  </si>
  <si>
    <t>WW28-GA01</t>
  </si>
  <si>
    <t>MONTE VISTA CO WTR DISTRICT</t>
  </si>
  <si>
    <t>WW21-GA01</t>
  </si>
  <si>
    <t>HI-DESERT CO WATER DISTRICT</t>
  </si>
  <si>
    <t>WW15-GA01</t>
  </si>
  <si>
    <t>SAN BERNARDINO VALLEY MUNI WATER</t>
  </si>
  <si>
    <t>WU23-GA01</t>
  </si>
  <si>
    <t>INLAND EMPIRE UTILITIES AGENCY IMP C</t>
  </si>
  <si>
    <t>WU08-GA05</t>
  </si>
  <si>
    <t>INLAND EMPIRE UTILITIES AGENCY MID-VLY</t>
  </si>
  <si>
    <t>WU08-GA03</t>
  </si>
  <si>
    <t>INLAND EMPIRE UTILITIES AGENCY ORIGINAL</t>
  </si>
  <si>
    <t>WU08-GA01</t>
  </si>
  <si>
    <t>CHINO BASIN WTR CONSERVATION DIST L O</t>
  </si>
  <si>
    <t>WT09-GL01</t>
  </si>
  <si>
    <t>SAN BDNO VALLEY WATER CONS DIST - L O</t>
  </si>
  <si>
    <t>WT01-GL01</t>
  </si>
  <si>
    <t>INLAND EMPIRE JT RESOURCE CONS DIST L O</t>
  </si>
  <si>
    <t>WR04-GL01</t>
  </si>
  <si>
    <t>MOJAVE DESERT RESOURCE CONS DIST L O</t>
  </si>
  <si>
    <t>WR03-GL01</t>
  </si>
  <si>
    <t>RIVERSIDE CORONA RCD L O</t>
  </si>
  <si>
    <t>WR01-GL01</t>
  </si>
  <si>
    <t>SAN BERNARDINO MTS COMM HOSP DIST</t>
  </si>
  <si>
    <t>WH04-GA01</t>
  </si>
  <si>
    <t>HI-DESERT MEMORIAL HOSPITAL DIS</t>
  </si>
  <si>
    <t>WH02-GA01</t>
  </si>
  <si>
    <t>CHINO VALLEY INDEPENDENT FIRE DIST CHINO AREA</t>
  </si>
  <si>
    <t>WF07-GA03</t>
  </si>
  <si>
    <t>CHINO VALLEY INDEPENDENT FIRE DIST INCORPORATED ARE</t>
  </si>
  <si>
    <t>WF07-GA02</t>
  </si>
  <si>
    <t>APPLE VALLEY FIRE PROTECTION DIST</t>
  </si>
  <si>
    <t>WF01-GA01</t>
  </si>
  <si>
    <t>LAKE ARROWHEAD CSD L &amp; I</t>
  </si>
  <si>
    <t>WC08-GI01</t>
  </si>
  <si>
    <t>HESPERIA PARK DISTRICT</t>
  </si>
  <si>
    <t>VP02-GA01</t>
  </si>
  <si>
    <t>BARSTOW FIRE PROTECTION DISTRICT</t>
  </si>
  <si>
    <t>VF02-GA01</t>
  </si>
  <si>
    <t>29 PALMS CEMETERY DISTRICT</t>
  </si>
  <si>
    <t>VB03-GA01</t>
  </si>
  <si>
    <t>BARSTOW CEMETERY DISTRICT</t>
  </si>
  <si>
    <t>VB01-GA01</t>
  </si>
  <si>
    <t>BLOOMINGTON PARK &amp; REC DISTRICT</t>
  </si>
  <si>
    <t>UP09-GA01</t>
  </si>
  <si>
    <t>SAN BDNO CNTY FIRE PROTECT DISTRICT-SBCFPD-ADMIN</t>
  </si>
  <si>
    <t>UF01-GA05</t>
  </si>
  <si>
    <t>SAN BDNO CNTY FIRE PROTECT DISTRICT-SOUTH DESERT SERVICE AREA</t>
  </si>
  <si>
    <t>UF01-GA04</t>
  </si>
  <si>
    <t>SAN BDNO CNTY FIRE PROTECT DISTRICT-MOUNTAIN SERVICE AREA</t>
  </si>
  <si>
    <t>UF01-GA02</t>
  </si>
  <si>
    <t>SAN BDNO CNTY FIRE PROTECT DISTRICT-VALLEY SERVICE AREA</t>
  </si>
  <si>
    <t>UF01-GA01</t>
  </si>
  <si>
    <t>CSA SL-1</t>
  </si>
  <si>
    <t>UD98-GA01</t>
  </si>
  <si>
    <t>CSA 70 ZONE D-1 - LAKE ARROWHEAD</t>
  </si>
  <si>
    <t>UD54-GA01</t>
  </si>
  <si>
    <t>CSA 70</t>
  </si>
  <si>
    <t>UD50-GA01</t>
  </si>
  <si>
    <t>CSA 60 - VICTORVILLE</t>
  </si>
  <si>
    <t>UD44-GA01</t>
  </si>
  <si>
    <t>CSA 40 - ELEPHANT MOUNTAIN</t>
  </si>
  <si>
    <t>UD25-GA01</t>
  </si>
  <si>
    <t>VICTORVILLE STREET LIGHT DISTRICT L &amp; I</t>
  </si>
  <si>
    <t>CS37-GI01</t>
  </si>
  <si>
    <t>VICTORVILLE WATER DISTRICT IMP DIST 1</t>
  </si>
  <si>
    <t>CS33-GA01</t>
  </si>
  <si>
    <t>RANCHO CUCAMONGA FIRE DISTRICT</t>
  </si>
  <si>
    <t>CS24-GA01</t>
  </si>
  <si>
    <t>HESPERIA WATER DISTRICT</t>
  </si>
  <si>
    <t>CS18-GA01</t>
  </si>
  <si>
    <t>HESPERIA FIRE PROTECTION DISTRICT</t>
  </si>
  <si>
    <t>CS17-GA01</t>
  </si>
  <si>
    <t>FONTANA FIRE PROTECTION DISTRICT</t>
  </si>
  <si>
    <t>CS12-GA01</t>
  </si>
  <si>
    <t>COUNTY FREE LIBRARY</t>
  </si>
  <si>
    <t>BL01-GA01</t>
  </si>
  <si>
    <t>FLOOD CONTROL ADMIN 3-6</t>
  </si>
  <si>
    <t>BF08-GA01</t>
  </si>
  <si>
    <t>FLOOD CONTROL ADMIN 1 &amp; 2</t>
  </si>
  <si>
    <t>BF07-GA01</t>
  </si>
  <si>
    <t>FLOOD CONTROL ZONE 6</t>
  </si>
  <si>
    <t>BF06-GA01</t>
  </si>
  <si>
    <t>FLOOD CONTROL ZONE 5</t>
  </si>
  <si>
    <t>BF05-GA01</t>
  </si>
  <si>
    <t>FLOOD CONTROL ZONE 4</t>
  </si>
  <si>
    <t>BF04-GA01</t>
  </si>
  <si>
    <t>FLOOD CONTROL ZONE 3</t>
  </si>
  <si>
    <t>BF03-GA01</t>
  </si>
  <si>
    <t>FLOOD CONTROL ZONE 2</t>
  </si>
  <si>
    <t>BF02-GA01</t>
  </si>
  <si>
    <t>FLOOD CONTROL ZONE 1</t>
  </si>
  <si>
    <t>BF01-GA01</t>
  </si>
  <si>
    <t>Counties</t>
  </si>
  <si>
    <t>County Total</t>
  </si>
  <si>
    <t>COUNTY GENERAL FUND</t>
  </si>
  <si>
    <t>AB01-GA01</t>
  </si>
  <si>
    <t>County</t>
  </si>
  <si>
    <t>Cities</t>
  </si>
  <si>
    <t>City Total</t>
  </si>
  <si>
    <t>TOWN OF YUCCA VALLEY</t>
  </si>
  <si>
    <t>CC38-GA01</t>
  </si>
  <si>
    <t>City</t>
  </si>
  <si>
    <t>CITY OF YUCAIPA</t>
  </si>
  <si>
    <t>CC35-GA01</t>
  </si>
  <si>
    <t>CITY OF VICTORVILLE</t>
  </si>
  <si>
    <t>CC34-GA01</t>
  </si>
  <si>
    <t>CITY OF TWENTYNINE PALMS (SEE CC31)</t>
  </si>
  <si>
    <t>CC33-GA01</t>
  </si>
  <si>
    <t>CITY OF TWENTYNINE PALMS</t>
  </si>
  <si>
    <t>CC31-GA01</t>
  </si>
  <si>
    <t>CITY OF RIALTO</t>
  </si>
  <si>
    <t>CC28-GA01</t>
  </si>
  <si>
    <t>CITY OF RANCHO CUCAMONGA</t>
  </si>
  <si>
    <t>CC24-GA01</t>
  </si>
  <si>
    <t>CITY OF ONTARIO</t>
  </si>
  <si>
    <t>CC22-GA01</t>
  </si>
  <si>
    <t>CITY OF MONTCLAIR</t>
  </si>
  <si>
    <t>CC18-GA01</t>
  </si>
  <si>
    <t>CITY OF HESPERIA</t>
  </si>
  <si>
    <t>CC17-GA01</t>
  </si>
  <si>
    <t>CITY OF LOMA LINDA</t>
  </si>
  <si>
    <t>CC16-GA01</t>
  </si>
  <si>
    <t>CITY OF HIGHLAND</t>
  </si>
  <si>
    <t>CC15-GA01</t>
  </si>
  <si>
    <t>CITY OF GRAND TERRACE</t>
  </si>
  <si>
    <t>CC14-GA01</t>
  </si>
  <si>
    <t>CITY OF FONTANA VEHICLE PKG</t>
  </si>
  <si>
    <t>CC12-GA02</t>
  </si>
  <si>
    <t>CITY OF FONTANA</t>
  </si>
  <si>
    <t>CC12-GA01</t>
  </si>
  <si>
    <t>CITY OF COLTON</t>
  </si>
  <si>
    <t>CC10-GA01</t>
  </si>
  <si>
    <t>CITY OF CHINO</t>
  </si>
  <si>
    <t>CC08-GA01</t>
  </si>
  <si>
    <t>CITY OF BARSTOW-PARK</t>
  </si>
  <si>
    <t>CC04-GA02</t>
  </si>
  <si>
    <t>CITY OF BARSTOW</t>
  </si>
  <si>
    <t>CC04-GA01</t>
  </si>
  <si>
    <t>CITY OF APPLE VALLEY</t>
  </si>
  <si>
    <t>CC03-GA01</t>
  </si>
  <si>
    <t>CITY OF ADELANTO</t>
  </si>
  <si>
    <t>CC02-GA01</t>
  </si>
  <si>
    <t>ATE Name</t>
  </si>
  <si>
    <t>ATE Code</t>
  </si>
  <si>
    <t>ATE Type</t>
  </si>
  <si>
    <t>Distribution of LMIHF Remittances:</t>
  </si>
  <si>
    <t>Difference Between Total Ordered and Total Actually Remitted</t>
  </si>
  <si>
    <t>Total Remittances</t>
  </si>
  <si>
    <t>Total SA Actually Remitted (Includes interest amount to be remitted)</t>
  </si>
  <si>
    <t>Total SA was Ordered to Remit</t>
  </si>
  <si>
    <t>LMIHF Remittances:</t>
  </si>
  <si>
    <t>Yucca Valley</t>
  </si>
  <si>
    <t>Yucaipa</t>
  </si>
  <si>
    <t>VVEDA</t>
  </si>
  <si>
    <t>Victorville</t>
  </si>
  <si>
    <t>Upland</t>
  </si>
  <si>
    <t>29 Palms</t>
  </si>
  <si>
    <t>County of Sn Bndo</t>
  </si>
  <si>
    <t>City of Sn Bndo</t>
  </si>
  <si>
    <t>Rialto</t>
  </si>
  <si>
    <t>Redlands</t>
  </si>
  <si>
    <t>Rancho Cucamonga</t>
  </si>
  <si>
    <t>Ontario</t>
  </si>
  <si>
    <t>Needles</t>
  </si>
  <si>
    <t>Montclair</t>
  </si>
  <si>
    <t>Loma Linda</t>
  </si>
  <si>
    <t>IVDA</t>
  </si>
  <si>
    <t>Highland</t>
  </si>
  <si>
    <t>Hesperia</t>
  </si>
  <si>
    <t>Grand Terrace</t>
  </si>
  <si>
    <t>Fontana</t>
  </si>
  <si>
    <t>Colton</t>
  </si>
  <si>
    <t>Chino</t>
  </si>
  <si>
    <t>Big Bear Lake</t>
  </si>
  <si>
    <t>Barstow</t>
  </si>
  <si>
    <t>Apple Valley</t>
  </si>
  <si>
    <t>Adelanto</t>
  </si>
  <si>
    <t>Countywide Totals</t>
  </si>
  <si>
    <t xml:space="preserve">Title of Former Redevelopment Agency (RDA): </t>
  </si>
  <si>
    <r>
      <t xml:space="preserve">County : </t>
    </r>
    <r>
      <rPr>
        <sz val="11"/>
        <rFont val="Arial"/>
        <family val="2"/>
      </rPr>
      <t>San Bernardino</t>
    </r>
  </si>
  <si>
    <r>
      <rPr>
        <b/>
        <sz val="14"/>
        <rFont val="Arial"/>
        <family val="2"/>
      </rPr>
      <t>Low-and-Moderate Income Housing Fund (LMIHF) Due Diligence Review (DDR) Remittances Paid in Fiscal Year 2013-14
Payments Occurring from July 1, 2015 to June 30, 2016</t>
    </r>
    <r>
      <rPr>
        <sz val="10"/>
        <rFont val="Arial"/>
        <family val="2"/>
      </rPr>
      <t xml:space="preserve">
(Report all Values in Whole Dollars)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</si>
</sst>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41" fontId="2" fillId="0" borderId="0" xfId="42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2" fillId="0" borderId="0" xfId="42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/>
    </xf>
    <xf numFmtId="14" fontId="2" fillId="0" borderId="0" xfId="42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4" fontId="2" fillId="6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2" fillId="6" borderId="0" xfId="42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1" fontId="3" fillId="12" borderId="11" xfId="42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indent="4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 indent="2"/>
    </xf>
    <xf numFmtId="41" fontId="5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 indent="2"/>
    </xf>
    <xf numFmtId="0" fontId="5" fillId="0" borderId="0" xfId="0" applyFont="1" applyAlignment="1">
      <alignment/>
    </xf>
    <xf numFmtId="41" fontId="4" fillId="32" borderId="12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41" fontId="5" fillId="4" borderId="11" xfId="0" applyNumberFormat="1" applyFont="1" applyFill="1" applyBorder="1" applyAlignment="1">
      <alignment/>
    </xf>
    <xf numFmtId="41" fontId="4" fillId="4" borderId="11" xfId="0" applyNumberFormat="1" applyFont="1" applyFill="1" applyBorder="1" applyAlignment="1">
      <alignment horizontal="left" indent="2"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="90" zoomScaleNormal="9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68" sqref="F168"/>
    </sheetView>
  </sheetViews>
  <sheetFormatPr defaultColWidth="9.140625" defaultRowHeight="15" outlineLevelRow="2"/>
  <cols>
    <col min="1" max="1" width="22.00390625" style="1" hidden="1" customWidth="1"/>
    <col min="2" max="2" width="11.57421875" style="1" customWidth="1"/>
    <col min="3" max="3" width="82.00390625" style="4" customWidth="1"/>
    <col min="4" max="4" width="25.8515625" style="3" customWidth="1"/>
    <col min="5" max="8" width="21.421875" style="2" customWidth="1"/>
    <col min="9" max="30" width="21.421875" style="1" customWidth="1"/>
    <col min="31" max="16384" width="9.140625" style="1" customWidth="1"/>
  </cols>
  <sheetData>
    <row r="1" spans="4:12" ht="69.75" customHeight="1">
      <c r="D1" s="48" t="s">
        <v>301</v>
      </c>
      <c r="E1" s="48"/>
      <c r="F1" s="48"/>
      <c r="G1" s="48"/>
      <c r="H1" s="48"/>
      <c r="I1" s="48"/>
      <c r="J1" s="48"/>
      <c r="K1" s="48"/>
      <c r="L1" s="48"/>
    </row>
    <row r="2" spans="3:8" ht="19.5" customHeight="1">
      <c r="C2" s="47" t="s">
        <v>300</v>
      </c>
      <c r="D2" s="47"/>
      <c r="E2" s="47"/>
      <c r="F2" s="47"/>
      <c r="G2" s="47"/>
      <c r="H2" s="47"/>
    </row>
    <row r="3" spans="3:30" ht="36.75" customHeight="1">
      <c r="C3" s="46" t="s">
        <v>299</v>
      </c>
      <c r="D3" s="45" t="s">
        <v>298</v>
      </c>
      <c r="E3" s="44" t="s">
        <v>297</v>
      </c>
      <c r="F3" s="44" t="s">
        <v>296</v>
      </c>
      <c r="G3" s="44" t="s">
        <v>295</v>
      </c>
      <c r="H3" s="44" t="s">
        <v>294</v>
      </c>
      <c r="I3" s="44" t="s">
        <v>293</v>
      </c>
      <c r="J3" s="44" t="s">
        <v>292</v>
      </c>
      <c r="K3" s="44" t="s">
        <v>291</v>
      </c>
      <c r="L3" s="44" t="s">
        <v>290</v>
      </c>
      <c r="M3" s="44" t="s">
        <v>289</v>
      </c>
      <c r="N3" s="44" t="s">
        <v>288</v>
      </c>
      <c r="O3" s="44" t="s">
        <v>287</v>
      </c>
      <c r="P3" s="44" t="s">
        <v>286</v>
      </c>
      <c r="Q3" s="44" t="s">
        <v>285</v>
      </c>
      <c r="R3" s="44" t="s">
        <v>284</v>
      </c>
      <c r="S3" s="44" t="s">
        <v>283</v>
      </c>
      <c r="T3" s="44" t="s">
        <v>282</v>
      </c>
      <c r="U3" s="44" t="s">
        <v>281</v>
      </c>
      <c r="V3" s="44" t="s">
        <v>280</v>
      </c>
      <c r="W3" s="44" t="s">
        <v>279</v>
      </c>
      <c r="X3" s="44" t="s">
        <v>278</v>
      </c>
      <c r="Y3" s="44" t="s">
        <v>277</v>
      </c>
      <c r="Z3" s="44" t="s">
        <v>276</v>
      </c>
      <c r="AA3" s="44" t="s">
        <v>275</v>
      </c>
      <c r="AB3" s="44" t="s">
        <v>274</v>
      </c>
      <c r="AC3" s="44" t="s">
        <v>273</v>
      </c>
      <c r="AD3" s="44" t="s">
        <v>272</v>
      </c>
    </row>
    <row r="4" spans="3:30" ht="21" customHeight="1">
      <c r="C4" s="35" t="s">
        <v>271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3:30" ht="16.5" customHeight="1">
      <c r="C5" s="41" t="s">
        <v>270</v>
      </c>
      <c r="D5" s="38">
        <f>SUM(E5:AD5)</f>
        <v>17869209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>
        <v>285690</v>
      </c>
      <c r="S5" s="38">
        <f>21677224-5325128</f>
        <v>16352096</v>
      </c>
      <c r="T5" s="38"/>
      <c r="U5" s="38"/>
      <c r="V5" s="38"/>
      <c r="W5" s="38">
        <v>1231423</v>
      </c>
      <c r="X5" s="38"/>
      <c r="Y5" s="38"/>
      <c r="Z5" s="38"/>
      <c r="AA5" s="38"/>
      <c r="AB5" s="38"/>
      <c r="AC5" s="38"/>
      <c r="AD5" s="38"/>
    </row>
    <row r="6" spans="3:30" ht="16.5" customHeight="1">
      <c r="C6" s="41" t="s">
        <v>269</v>
      </c>
      <c r="D6" s="38">
        <f>SUM(E6:AD6)</f>
        <v>16452095.980000004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16352095.980000004</v>
      </c>
      <c r="T6" s="38">
        <v>0</v>
      </c>
      <c r="U6" s="38">
        <v>0</v>
      </c>
      <c r="V6" s="38">
        <v>0</v>
      </c>
      <c r="W6" s="38">
        <v>100000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</row>
    <row r="7" spans="3:30" ht="18" customHeight="1" thickBot="1">
      <c r="C7" s="39" t="s">
        <v>268</v>
      </c>
      <c r="D7" s="43">
        <f>SUM(E7:AD7)</f>
        <v>16452095.980000004</v>
      </c>
      <c r="E7" s="42">
        <f aca="true" t="shared" si="0" ref="E7:AD7">E6</f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16352095.980000004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100000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0</v>
      </c>
    </row>
    <row r="8" spans="3:30" ht="16.5" customHeight="1" thickTop="1">
      <c r="C8" s="41" t="s">
        <v>267</v>
      </c>
      <c r="D8" s="40">
        <f>SUM(E8:AD8)</f>
        <v>-1417113.0199999958</v>
      </c>
      <c r="E8" s="40">
        <f aca="true" t="shared" si="1" ref="E8:AD8">E7-E5</f>
        <v>0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-285690</v>
      </c>
      <c r="S8" s="40">
        <f t="shared" si="1"/>
        <v>-0.019999995827674866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-1131423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</row>
    <row r="9" spans="3:30" ht="16.5" customHeight="1">
      <c r="C9" s="39"/>
      <c r="D9" s="38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3:30" ht="21.75" customHeight="1">
      <c r="C10" s="33" t="s">
        <v>266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15" hidden="1">
      <c r="A11" s="1" t="s">
        <v>265</v>
      </c>
      <c r="B11" s="1" t="s">
        <v>264</v>
      </c>
      <c r="C11" s="1" t="s">
        <v>263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16.5" customHeight="1" hidden="1" outlineLevel="2">
      <c r="A12" s="1" t="s">
        <v>222</v>
      </c>
      <c r="B12" s="1" t="s">
        <v>262</v>
      </c>
      <c r="C12" s="1" t="s">
        <v>261</v>
      </c>
      <c r="D12" s="15">
        <f aca="true" t="shared" si="2" ref="D12:D32">SUM(E12:AD12)</f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</row>
    <row r="13" spans="1:30" ht="16.5" customHeight="1" hidden="1" outlineLevel="2">
      <c r="A13" s="1" t="s">
        <v>222</v>
      </c>
      <c r="B13" s="1" t="s">
        <v>260</v>
      </c>
      <c r="C13" s="1" t="s">
        <v>259</v>
      </c>
      <c r="D13" s="15">
        <f t="shared" si="2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</row>
    <row r="14" spans="1:30" ht="16.5" customHeight="1" hidden="1" outlineLevel="2">
      <c r="A14" s="1" t="s">
        <v>222</v>
      </c>
      <c r="B14" s="1" t="s">
        <v>258</v>
      </c>
      <c r="C14" s="1" t="s">
        <v>257</v>
      </c>
      <c r="D14" s="15">
        <f t="shared" si="2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</row>
    <row r="15" spans="1:30" ht="16.5" customHeight="1" hidden="1" outlineLevel="2">
      <c r="A15" s="1" t="s">
        <v>222</v>
      </c>
      <c r="B15" s="1" t="s">
        <v>256</v>
      </c>
      <c r="C15" s="1" t="s">
        <v>255</v>
      </c>
      <c r="D15" s="15">
        <f t="shared" si="2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</row>
    <row r="16" spans="1:30" ht="16.5" customHeight="1" hidden="1" outlineLevel="2">
      <c r="A16" s="1" t="s">
        <v>222</v>
      </c>
      <c r="B16" s="1" t="s">
        <v>254</v>
      </c>
      <c r="C16" s="1" t="s">
        <v>253</v>
      </c>
      <c r="D16" s="15">
        <f t="shared" si="2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</row>
    <row r="17" spans="1:30" ht="16.5" customHeight="1" hidden="1" outlineLevel="2">
      <c r="A17" s="1" t="s">
        <v>222</v>
      </c>
      <c r="B17" s="1" t="s">
        <v>252</v>
      </c>
      <c r="C17" s="1" t="s">
        <v>251</v>
      </c>
      <c r="D17" s="15">
        <f t="shared" si="2"/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</row>
    <row r="18" spans="1:30" ht="16.5" customHeight="1" hidden="1" outlineLevel="2">
      <c r="A18" s="1" t="s">
        <v>222</v>
      </c>
      <c r="B18" s="1" t="s">
        <v>250</v>
      </c>
      <c r="C18" s="1" t="s">
        <v>249</v>
      </c>
      <c r="D18" s="15">
        <f t="shared" si="2"/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</row>
    <row r="19" spans="1:30" ht="16.5" customHeight="1" hidden="1" outlineLevel="2">
      <c r="A19" s="1" t="s">
        <v>222</v>
      </c>
      <c r="B19" s="1" t="s">
        <v>248</v>
      </c>
      <c r="C19" s="1" t="s">
        <v>247</v>
      </c>
      <c r="D19" s="15">
        <f t="shared" si="2"/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</row>
    <row r="20" spans="1:30" ht="16.5" customHeight="1" hidden="1" outlineLevel="2">
      <c r="A20" s="1" t="s">
        <v>222</v>
      </c>
      <c r="B20" s="1" t="s">
        <v>246</v>
      </c>
      <c r="C20" s="1" t="s">
        <v>245</v>
      </c>
      <c r="D20" s="15">
        <f t="shared" si="2"/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</row>
    <row r="21" spans="1:30" ht="16.5" customHeight="1" hidden="1" outlineLevel="2">
      <c r="A21" s="1" t="s">
        <v>222</v>
      </c>
      <c r="B21" s="1" t="s">
        <v>244</v>
      </c>
      <c r="C21" s="1" t="s">
        <v>243</v>
      </c>
      <c r="D21" s="15">
        <f t="shared" si="2"/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</row>
    <row r="22" spans="1:30" ht="16.5" customHeight="1" hidden="1" outlineLevel="2">
      <c r="A22" s="1" t="s">
        <v>222</v>
      </c>
      <c r="B22" s="1" t="s">
        <v>242</v>
      </c>
      <c r="C22" s="1" t="s">
        <v>241</v>
      </c>
      <c r="D22" s="15">
        <f t="shared" si="2"/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</row>
    <row r="23" spans="1:30" ht="16.5" customHeight="1" hidden="1" outlineLevel="2">
      <c r="A23" s="1" t="s">
        <v>222</v>
      </c>
      <c r="B23" s="1" t="s">
        <v>240</v>
      </c>
      <c r="C23" s="1" t="s">
        <v>239</v>
      </c>
      <c r="D23" s="15">
        <f t="shared" si="2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</row>
    <row r="24" spans="1:30" ht="16.5" customHeight="1" hidden="1" outlineLevel="2">
      <c r="A24" s="1" t="s">
        <v>222</v>
      </c>
      <c r="B24" s="1" t="s">
        <v>238</v>
      </c>
      <c r="C24" s="1" t="s">
        <v>237</v>
      </c>
      <c r="D24" s="15">
        <f t="shared" si="2"/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</row>
    <row r="25" spans="1:30" ht="16.5" customHeight="1" hidden="1" outlineLevel="2">
      <c r="A25" s="1" t="s">
        <v>222</v>
      </c>
      <c r="B25" s="1" t="s">
        <v>236</v>
      </c>
      <c r="C25" s="1" t="s">
        <v>235</v>
      </c>
      <c r="D25" s="15">
        <f t="shared" si="2"/>
        <v>2749736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2749736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</row>
    <row r="26" spans="1:30" ht="16.5" customHeight="1" hidden="1" outlineLevel="2">
      <c r="A26" s="1" t="s">
        <v>222</v>
      </c>
      <c r="B26" s="1" t="s">
        <v>234</v>
      </c>
      <c r="C26" s="1" t="s">
        <v>233</v>
      </c>
      <c r="D26" s="15">
        <f t="shared" si="2"/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</row>
    <row r="27" spans="1:30" ht="16.5" customHeight="1" hidden="1" outlineLevel="2">
      <c r="A27" s="1" t="s">
        <v>222</v>
      </c>
      <c r="B27" s="1" t="s">
        <v>232</v>
      </c>
      <c r="C27" s="1" t="s">
        <v>231</v>
      </c>
      <c r="D27" s="15">
        <f t="shared" si="2"/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</row>
    <row r="28" spans="1:30" ht="16.5" customHeight="1" hidden="1" outlineLevel="2">
      <c r="A28" s="1" t="s">
        <v>222</v>
      </c>
      <c r="B28" s="1" t="s">
        <v>230</v>
      </c>
      <c r="C28" s="1" t="s">
        <v>229</v>
      </c>
      <c r="D28" s="15">
        <f t="shared" si="2"/>
        <v>17161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17161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</row>
    <row r="29" spans="1:30" ht="16.5" customHeight="1" hidden="1" outlineLevel="2">
      <c r="A29" s="1" t="s">
        <v>222</v>
      </c>
      <c r="B29" s="1" t="s">
        <v>228</v>
      </c>
      <c r="C29" s="1" t="s">
        <v>227</v>
      </c>
      <c r="D29" s="15">
        <f t="shared" si="2"/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</row>
    <row r="30" spans="1:30" ht="16.5" customHeight="1" hidden="1" outlineLevel="2">
      <c r="A30" s="1" t="s">
        <v>222</v>
      </c>
      <c r="B30" s="1" t="s">
        <v>226</v>
      </c>
      <c r="C30" s="1" t="s">
        <v>225</v>
      </c>
      <c r="D30" s="15">
        <f t="shared" si="2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</row>
    <row r="31" spans="1:30" ht="16.5" customHeight="1" hidden="1" outlineLevel="2">
      <c r="A31" s="1" t="s">
        <v>222</v>
      </c>
      <c r="B31" s="1" t="s">
        <v>224</v>
      </c>
      <c r="C31" s="1" t="s">
        <v>223</v>
      </c>
      <c r="D31" s="15">
        <f t="shared" si="2"/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</row>
    <row r="32" spans="1:30" ht="16.5" customHeight="1" hidden="1" outlineLevel="2">
      <c r="A32" s="1" t="s">
        <v>222</v>
      </c>
      <c r="B32" s="1" t="s">
        <v>221</v>
      </c>
      <c r="C32" s="1" t="s">
        <v>220</v>
      </c>
      <c r="D32" s="15">
        <f t="shared" si="2"/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</row>
    <row r="33" spans="1:30" ht="16.5" customHeight="1" outlineLevel="1" collapsed="1">
      <c r="A33" s="35" t="s">
        <v>219</v>
      </c>
      <c r="C33" s="36" t="s">
        <v>218</v>
      </c>
      <c r="D33" s="15">
        <f aca="true" t="shared" si="3" ref="D33:V33">SUBTOTAL(9,D12:D32)</f>
        <v>2766897</v>
      </c>
      <c r="E33" s="14">
        <f t="shared" si="3"/>
        <v>0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4">
        <f t="shared" si="3"/>
        <v>0</v>
      </c>
      <c r="P33" s="14">
        <f t="shared" si="3"/>
        <v>0</v>
      </c>
      <c r="Q33" s="14">
        <f t="shared" si="3"/>
        <v>0</v>
      </c>
      <c r="R33" s="14">
        <f t="shared" si="3"/>
        <v>0</v>
      </c>
      <c r="S33" s="14">
        <f t="shared" si="3"/>
        <v>2749736</v>
      </c>
      <c r="T33" s="14">
        <f t="shared" si="3"/>
        <v>0</v>
      </c>
      <c r="U33" s="14">
        <f t="shared" si="3"/>
        <v>0</v>
      </c>
      <c r="V33" s="14">
        <f t="shared" si="3"/>
        <v>0</v>
      </c>
      <c r="W33" s="14">
        <v>0</v>
      </c>
      <c r="X33" s="14">
        <f aca="true" t="shared" si="4" ref="X33:AD33">SUBTOTAL(9,X12:X32)</f>
        <v>0</v>
      </c>
      <c r="Y33" s="14">
        <f t="shared" si="4"/>
        <v>0</v>
      </c>
      <c r="Z33" s="14">
        <f t="shared" si="4"/>
        <v>0</v>
      </c>
      <c r="AA33" s="14">
        <f t="shared" si="4"/>
        <v>0</v>
      </c>
      <c r="AB33" s="14">
        <f t="shared" si="4"/>
        <v>0</v>
      </c>
      <c r="AC33" s="14">
        <f t="shared" si="4"/>
        <v>0</v>
      </c>
      <c r="AD33" s="14">
        <f t="shared" si="4"/>
        <v>0</v>
      </c>
    </row>
    <row r="34" spans="1:30" ht="16.5" customHeight="1" hidden="1" outlineLevel="2">
      <c r="A34" s="1" t="s">
        <v>217</v>
      </c>
      <c r="B34" s="1" t="s">
        <v>216</v>
      </c>
      <c r="C34" s="1" t="s">
        <v>215</v>
      </c>
      <c r="D34" s="15">
        <f>SUM(E34:AD34)</f>
        <v>2392131.98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2377401.98</v>
      </c>
      <c r="T34" s="14">
        <v>0</v>
      </c>
      <c r="U34" s="14">
        <v>0</v>
      </c>
      <c r="V34" s="14">
        <v>0</v>
      </c>
      <c r="W34" s="14">
        <v>14730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</row>
    <row r="35" spans="1:30" ht="16.5" customHeight="1" outlineLevel="1" collapsed="1">
      <c r="A35" s="35" t="s">
        <v>214</v>
      </c>
      <c r="C35" s="36" t="s">
        <v>213</v>
      </c>
      <c r="D35" s="15">
        <f aca="true" t="shared" si="5" ref="D35:AD35">SUBTOTAL(9,D34:D34)</f>
        <v>2392131.98</v>
      </c>
      <c r="E35" s="14">
        <f t="shared" si="5"/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  <c r="I35" s="14">
        <f t="shared" si="5"/>
        <v>0</v>
      </c>
      <c r="J35" s="14">
        <f t="shared" si="5"/>
        <v>0</v>
      </c>
      <c r="K35" s="14">
        <f t="shared" si="5"/>
        <v>0</v>
      </c>
      <c r="L35" s="14">
        <f t="shared" si="5"/>
        <v>0</v>
      </c>
      <c r="M35" s="14">
        <f t="shared" si="5"/>
        <v>0</v>
      </c>
      <c r="N35" s="14">
        <f t="shared" si="5"/>
        <v>0</v>
      </c>
      <c r="O35" s="14">
        <f t="shared" si="5"/>
        <v>0</v>
      </c>
      <c r="P35" s="14">
        <f t="shared" si="5"/>
        <v>0</v>
      </c>
      <c r="Q35" s="14">
        <f t="shared" si="5"/>
        <v>0</v>
      </c>
      <c r="R35" s="14">
        <f t="shared" si="5"/>
        <v>0</v>
      </c>
      <c r="S35" s="14">
        <f t="shared" si="5"/>
        <v>2377401.98</v>
      </c>
      <c r="T35" s="14">
        <f t="shared" si="5"/>
        <v>0</v>
      </c>
      <c r="U35" s="14">
        <f t="shared" si="5"/>
        <v>0</v>
      </c>
      <c r="V35" s="14">
        <f t="shared" si="5"/>
        <v>0</v>
      </c>
      <c r="W35" s="14">
        <f t="shared" si="5"/>
        <v>14730</v>
      </c>
      <c r="X35" s="14">
        <f t="shared" si="5"/>
        <v>0</v>
      </c>
      <c r="Y35" s="14">
        <f t="shared" si="5"/>
        <v>0</v>
      </c>
      <c r="Z35" s="14">
        <f t="shared" si="5"/>
        <v>0</v>
      </c>
      <c r="AA35" s="14">
        <f t="shared" si="5"/>
        <v>0</v>
      </c>
      <c r="AB35" s="14">
        <f t="shared" si="5"/>
        <v>0</v>
      </c>
      <c r="AC35" s="14">
        <f t="shared" si="5"/>
        <v>0</v>
      </c>
      <c r="AD35" s="14">
        <f t="shared" si="5"/>
        <v>0</v>
      </c>
    </row>
    <row r="36" spans="1:30" ht="16.5" customHeight="1" hidden="1" outlineLevel="2">
      <c r="A36" s="1" t="s">
        <v>112</v>
      </c>
      <c r="B36" s="1" t="s">
        <v>212</v>
      </c>
      <c r="C36" s="1" t="s">
        <v>211</v>
      </c>
      <c r="D36" s="15">
        <f aca="true" t="shared" si="6" ref="D36:D67">SUM(E36:AD36)</f>
        <v>418372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418372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</row>
    <row r="37" spans="1:30" ht="16.5" customHeight="1" hidden="1" outlineLevel="2">
      <c r="A37" s="1" t="s">
        <v>112</v>
      </c>
      <c r="B37" s="1" t="s">
        <v>210</v>
      </c>
      <c r="C37" s="1" t="s">
        <v>209</v>
      </c>
      <c r="D37" s="15">
        <f t="shared" si="6"/>
        <v>1918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1918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16.5" customHeight="1" hidden="1" outlineLevel="2">
      <c r="A38" s="1" t="s">
        <v>112</v>
      </c>
      <c r="B38" s="1" t="s">
        <v>208</v>
      </c>
      <c r="C38" s="1" t="s">
        <v>207</v>
      </c>
      <c r="D38" s="15">
        <f t="shared" si="6"/>
        <v>689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689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ht="16.5" customHeight="1" hidden="1" outlineLevel="2">
      <c r="A39" s="1" t="s">
        <v>112</v>
      </c>
      <c r="B39" s="1" t="s">
        <v>206</v>
      </c>
      <c r="C39" s="1" t="s">
        <v>205</v>
      </c>
      <c r="D39" s="15">
        <f t="shared" si="6"/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ht="16.5" customHeight="1" hidden="1" outlineLevel="2">
      <c r="A40" s="1" t="s">
        <v>112</v>
      </c>
      <c r="B40" s="1" t="s">
        <v>204</v>
      </c>
      <c r="C40" s="1" t="s">
        <v>203</v>
      </c>
      <c r="D40" s="15">
        <f t="shared" si="6"/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</row>
    <row r="41" spans="1:30" ht="16.5" customHeight="1" hidden="1" outlineLevel="2">
      <c r="A41" s="1" t="s">
        <v>112</v>
      </c>
      <c r="B41" s="1" t="s">
        <v>202</v>
      </c>
      <c r="C41" s="1" t="s">
        <v>201</v>
      </c>
      <c r="D41" s="15">
        <f t="shared" si="6"/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</row>
    <row r="42" spans="1:30" ht="16.5" customHeight="1" hidden="1" outlineLevel="2">
      <c r="A42" s="1" t="s">
        <v>112</v>
      </c>
      <c r="B42" s="1" t="s">
        <v>200</v>
      </c>
      <c r="C42" s="1" t="s">
        <v>199</v>
      </c>
      <c r="D42" s="15">
        <f t="shared" si="6"/>
        <v>29810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29675</v>
      </c>
      <c r="T42" s="14">
        <v>0</v>
      </c>
      <c r="U42" s="14">
        <v>0</v>
      </c>
      <c r="V42" s="14">
        <v>0</v>
      </c>
      <c r="W42" s="14">
        <v>135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</row>
    <row r="43" spans="1:30" ht="16.5" customHeight="1" hidden="1" outlineLevel="2">
      <c r="A43" s="1" t="s">
        <v>112</v>
      </c>
      <c r="B43" s="1" t="s">
        <v>198</v>
      </c>
      <c r="C43" s="1" t="s">
        <v>197</v>
      </c>
      <c r="D43" s="15">
        <f t="shared" si="6"/>
        <v>24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24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</row>
    <row r="44" spans="1:30" ht="16.5" customHeight="1" hidden="1" outlineLevel="2">
      <c r="A44" s="1" t="s">
        <v>112</v>
      </c>
      <c r="B44" s="1" t="s">
        <v>196</v>
      </c>
      <c r="C44" s="1" t="s">
        <v>195</v>
      </c>
      <c r="D44" s="15">
        <f t="shared" si="6"/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</row>
    <row r="45" spans="1:30" ht="16.5" customHeight="1" hidden="1" outlineLevel="2">
      <c r="A45" s="1" t="s">
        <v>112</v>
      </c>
      <c r="B45" s="1" t="s">
        <v>194</v>
      </c>
      <c r="C45" s="1" t="s">
        <v>193</v>
      </c>
      <c r="D45" s="15">
        <f t="shared" si="6"/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</row>
    <row r="46" spans="1:30" ht="16.5" customHeight="1" hidden="1" outlineLevel="2">
      <c r="A46" s="1" t="s">
        <v>112</v>
      </c>
      <c r="B46" s="1" t="s">
        <v>192</v>
      </c>
      <c r="C46" s="1" t="s">
        <v>191</v>
      </c>
      <c r="D46" s="15">
        <f t="shared" si="6"/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</row>
    <row r="47" spans="1:30" ht="16.5" customHeight="1" hidden="1" outlineLevel="2">
      <c r="A47" s="1" t="s">
        <v>112</v>
      </c>
      <c r="B47" s="1" t="s">
        <v>190</v>
      </c>
      <c r="C47" s="1" t="s">
        <v>189</v>
      </c>
      <c r="D47" s="15">
        <f t="shared" si="6"/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</row>
    <row r="48" spans="1:30" ht="16.5" customHeight="1" hidden="1" outlineLevel="2">
      <c r="A48" s="1" t="s">
        <v>112</v>
      </c>
      <c r="B48" s="1" t="s">
        <v>188</v>
      </c>
      <c r="C48" s="1" t="s">
        <v>187</v>
      </c>
      <c r="D48" s="15">
        <f t="shared" si="6"/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</row>
    <row r="49" spans="1:30" ht="16.5" customHeight="1" hidden="1" outlineLevel="2">
      <c r="A49" s="1" t="s">
        <v>112</v>
      </c>
      <c r="B49" s="1" t="s">
        <v>186</v>
      </c>
      <c r="C49" s="1" t="s">
        <v>185</v>
      </c>
      <c r="D49" s="15">
        <f t="shared" si="6"/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</row>
    <row r="50" spans="1:30" ht="16.5" customHeight="1" hidden="1" outlineLevel="2">
      <c r="A50" s="1" t="s">
        <v>112</v>
      </c>
      <c r="B50" s="1" t="s">
        <v>184</v>
      </c>
      <c r="C50" s="1" t="s">
        <v>183</v>
      </c>
      <c r="D50" s="15">
        <f t="shared" si="6"/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</row>
    <row r="51" spans="1:30" ht="16.5" customHeight="1" hidden="1" outlineLevel="2">
      <c r="A51" s="1" t="s">
        <v>112</v>
      </c>
      <c r="B51" s="1" t="s">
        <v>182</v>
      </c>
      <c r="C51" s="1" t="s">
        <v>181</v>
      </c>
      <c r="D51" s="15">
        <f t="shared" si="6"/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</row>
    <row r="52" spans="1:30" ht="16.5" customHeight="1" hidden="1" outlineLevel="2">
      <c r="A52" s="1" t="s">
        <v>112</v>
      </c>
      <c r="B52" s="1" t="s">
        <v>180</v>
      </c>
      <c r="C52" s="1" t="s">
        <v>179</v>
      </c>
      <c r="D52" s="15">
        <f t="shared" si="6"/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</row>
    <row r="53" spans="1:30" ht="16.5" customHeight="1" hidden="1" outlineLevel="2">
      <c r="A53" s="1" t="s">
        <v>112</v>
      </c>
      <c r="B53" s="1" t="s">
        <v>178</v>
      </c>
      <c r="C53" s="1" t="s">
        <v>177</v>
      </c>
      <c r="D53" s="15">
        <f t="shared" si="6"/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</row>
    <row r="54" spans="1:30" ht="16.5" customHeight="1" hidden="1" outlineLevel="2">
      <c r="A54" s="1" t="s">
        <v>112</v>
      </c>
      <c r="B54" s="1" t="s">
        <v>176</v>
      </c>
      <c r="C54" s="1" t="s">
        <v>175</v>
      </c>
      <c r="D54" s="15">
        <f t="shared" si="6"/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</row>
    <row r="55" spans="1:30" ht="16.5" customHeight="1" hidden="1" outlineLevel="2">
      <c r="A55" s="1" t="s">
        <v>112</v>
      </c>
      <c r="B55" s="1" t="s">
        <v>174</v>
      </c>
      <c r="C55" s="1" t="s">
        <v>173</v>
      </c>
      <c r="D55" s="15">
        <f t="shared" si="6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</row>
    <row r="56" spans="1:30" ht="16.5" customHeight="1" hidden="1" outlineLevel="2">
      <c r="A56" s="1" t="s">
        <v>112</v>
      </c>
      <c r="B56" s="1" t="s">
        <v>172</v>
      </c>
      <c r="C56" s="1" t="s">
        <v>171</v>
      </c>
      <c r="D56" s="15">
        <f t="shared" si="6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</row>
    <row r="57" spans="1:30" ht="16.5" customHeight="1" hidden="1" outlineLevel="2">
      <c r="A57" s="1" t="s">
        <v>112</v>
      </c>
      <c r="B57" s="1" t="s">
        <v>170</v>
      </c>
      <c r="C57" s="1" t="s">
        <v>169</v>
      </c>
      <c r="D57" s="15">
        <f t="shared" si="6"/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</row>
    <row r="58" spans="1:30" ht="16.5" customHeight="1" hidden="1" outlineLevel="2">
      <c r="A58" s="1" t="s">
        <v>112</v>
      </c>
      <c r="B58" s="1" t="s">
        <v>168</v>
      </c>
      <c r="C58" s="1" t="s">
        <v>167</v>
      </c>
      <c r="D58" s="15">
        <f t="shared" si="6"/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</row>
    <row r="59" spans="1:30" ht="16.5" customHeight="1" hidden="1" outlineLevel="2">
      <c r="A59" s="1" t="s">
        <v>112</v>
      </c>
      <c r="B59" s="1" t="s">
        <v>166</v>
      </c>
      <c r="C59" s="1" t="s">
        <v>165</v>
      </c>
      <c r="D59" s="15">
        <f t="shared" si="6"/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</row>
    <row r="60" spans="1:30" ht="16.5" customHeight="1" hidden="1" outlineLevel="2">
      <c r="A60" s="1" t="s">
        <v>112</v>
      </c>
      <c r="B60" s="1" t="s">
        <v>164</v>
      </c>
      <c r="C60" s="1" t="s">
        <v>163</v>
      </c>
      <c r="D60" s="15">
        <f t="shared" si="6"/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</row>
    <row r="61" spans="1:30" ht="16.5" customHeight="1" hidden="1" outlineLevel="2">
      <c r="A61" s="1" t="s">
        <v>112</v>
      </c>
      <c r="B61" s="1" t="s">
        <v>162</v>
      </c>
      <c r="C61" s="1" t="s">
        <v>161</v>
      </c>
      <c r="D61" s="15">
        <f t="shared" si="6"/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</row>
    <row r="62" spans="1:30" ht="16.5" customHeight="1" hidden="1" outlineLevel="2">
      <c r="A62" s="1" t="s">
        <v>112</v>
      </c>
      <c r="B62" s="1" t="s">
        <v>160</v>
      </c>
      <c r="C62" s="1" t="s">
        <v>159</v>
      </c>
      <c r="D62" s="15">
        <f t="shared" si="6"/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</row>
    <row r="63" spans="1:30" ht="16.5" customHeight="1" hidden="1" outlineLevel="2">
      <c r="A63" s="1" t="s">
        <v>112</v>
      </c>
      <c r="B63" s="1" t="s">
        <v>158</v>
      </c>
      <c r="C63" s="1" t="s">
        <v>157</v>
      </c>
      <c r="D63" s="15">
        <f t="shared" si="6"/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</row>
    <row r="64" spans="1:30" ht="16.5" customHeight="1" hidden="1" outlineLevel="2">
      <c r="A64" s="1" t="s">
        <v>112</v>
      </c>
      <c r="B64" s="1" t="s">
        <v>156</v>
      </c>
      <c r="C64" s="1" t="s">
        <v>155</v>
      </c>
      <c r="D64" s="15">
        <f t="shared" si="6"/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</row>
    <row r="65" spans="1:30" ht="16.5" customHeight="1" hidden="1" outlineLevel="2">
      <c r="A65" s="1" t="s">
        <v>112</v>
      </c>
      <c r="B65" s="1" t="s">
        <v>154</v>
      </c>
      <c r="C65" s="1" t="s">
        <v>153</v>
      </c>
      <c r="D65" s="15">
        <f t="shared" si="6"/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</row>
    <row r="66" spans="1:30" ht="16.5" customHeight="1" hidden="1" outlineLevel="2">
      <c r="A66" s="1" t="s">
        <v>112</v>
      </c>
      <c r="B66" s="1" t="s">
        <v>152</v>
      </c>
      <c r="C66" s="1" t="s">
        <v>151</v>
      </c>
      <c r="D66" s="15">
        <f t="shared" si="6"/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</row>
    <row r="67" spans="1:30" ht="16.5" customHeight="1" hidden="1" outlineLevel="2">
      <c r="A67" s="1" t="s">
        <v>112</v>
      </c>
      <c r="B67" s="1" t="s">
        <v>150</v>
      </c>
      <c r="C67" s="1" t="s">
        <v>149</v>
      </c>
      <c r="D67" s="15">
        <f t="shared" si="6"/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</row>
    <row r="68" spans="1:30" ht="16.5" customHeight="1" hidden="1" outlineLevel="2">
      <c r="A68" s="1" t="s">
        <v>112</v>
      </c>
      <c r="B68" s="1" t="s">
        <v>148</v>
      </c>
      <c r="C68" s="1" t="s">
        <v>147</v>
      </c>
      <c r="D68" s="15">
        <f aca="true" t="shared" si="7" ref="D68:D86">SUM(E68:AD68)</f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</row>
    <row r="69" spans="1:30" ht="16.5" customHeight="1" hidden="1" outlineLevel="2">
      <c r="A69" s="1" t="s">
        <v>112</v>
      </c>
      <c r="B69" s="1" t="s">
        <v>146</v>
      </c>
      <c r="C69" s="1" t="s">
        <v>145</v>
      </c>
      <c r="D69" s="15">
        <f t="shared" si="7"/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</row>
    <row r="70" spans="1:30" ht="16.5" customHeight="1" hidden="1" outlineLevel="2">
      <c r="A70" s="1" t="s">
        <v>112</v>
      </c>
      <c r="B70" s="1" t="s">
        <v>144</v>
      </c>
      <c r="C70" s="1" t="s">
        <v>143</v>
      </c>
      <c r="D70" s="15">
        <f t="shared" si="7"/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</row>
    <row r="71" spans="1:30" ht="16.5" customHeight="1" hidden="1" outlineLevel="2">
      <c r="A71" s="1" t="s">
        <v>112</v>
      </c>
      <c r="B71" s="1" t="s">
        <v>142</v>
      </c>
      <c r="C71" s="1" t="s">
        <v>141</v>
      </c>
      <c r="D71" s="15">
        <f t="shared" si="7"/>
        <v>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8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</row>
    <row r="72" spans="1:30" ht="16.5" customHeight="1" hidden="1" outlineLevel="2">
      <c r="A72" s="1" t="s">
        <v>112</v>
      </c>
      <c r="B72" s="1" t="s">
        <v>140</v>
      </c>
      <c r="C72" s="1" t="s">
        <v>139</v>
      </c>
      <c r="D72" s="15">
        <f t="shared" si="7"/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</row>
    <row r="73" spans="1:30" ht="16.5" customHeight="1" hidden="1" outlineLevel="2">
      <c r="A73" s="1" t="s">
        <v>112</v>
      </c>
      <c r="B73" s="1" t="s">
        <v>138</v>
      </c>
      <c r="C73" s="1" t="s">
        <v>137</v>
      </c>
      <c r="D73" s="15">
        <f t="shared" si="7"/>
        <v>32568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32436</v>
      </c>
      <c r="T73" s="14">
        <v>0</v>
      </c>
      <c r="U73" s="14">
        <v>0</v>
      </c>
      <c r="V73" s="14">
        <v>0</v>
      </c>
      <c r="W73" s="14">
        <v>132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</row>
    <row r="74" spans="1:30" ht="16.5" customHeight="1" hidden="1" outlineLevel="2">
      <c r="A74" s="1" t="s">
        <v>112</v>
      </c>
      <c r="B74" s="1" t="s">
        <v>136</v>
      </c>
      <c r="C74" s="1" t="s">
        <v>135</v>
      </c>
      <c r="D74" s="15">
        <f t="shared" si="7"/>
        <v>50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50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</row>
    <row r="75" spans="1:30" ht="16.5" customHeight="1" hidden="1" outlineLevel="2">
      <c r="A75" s="1" t="s">
        <v>112</v>
      </c>
      <c r="B75" s="1" t="s">
        <v>134</v>
      </c>
      <c r="C75" s="1" t="s">
        <v>133</v>
      </c>
      <c r="D75" s="15">
        <f t="shared" si="7"/>
        <v>64873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64873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</row>
    <row r="76" spans="1:30" ht="16.5" customHeight="1" hidden="1" outlineLevel="2">
      <c r="A76" s="1" t="s">
        <v>112</v>
      </c>
      <c r="B76" s="1" t="s">
        <v>132</v>
      </c>
      <c r="C76" s="1" t="s">
        <v>131</v>
      </c>
      <c r="D76" s="15">
        <f t="shared" si="7"/>
        <v>43121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43121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</row>
    <row r="77" spans="1:30" ht="16.5" customHeight="1" hidden="1" outlineLevel="2">
      <c r="A77" s="1" t="s">
        <v>112</v>
      </c>
      <c r="B77" s="1" t="s">
        <v>130</v>
      </c>
      <c r="C77" s="1" t="s">
        <v>129</v>
      </c>
      <c r="D77" s="15">
        <f t="shared" si="7"/>
        <v>207333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207333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</row>
    <row r="78" spans="1:30" ht="16.5" customHeight="1" hidden="1" outlineLevel="2">
      <c r="A78" s="1" t="s">
        <v>112</v>
      </c>
      <c r="B78" s="1" t="s">
        <v>128</v>
      </c>
      <c r="C78" s="1" t="s">
        <v>127</v>
      </c>
      <c r="D78" s="15">
        <f t="shared" si="7"/>
        <v>468022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468022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</row>
    <row r="79" spans="1:30" ht="16.5" customHeight="1" hidden="1" outlineLevel="2">
      <c r="A79" s="1" t="s">
        <v>112</v>
      </c>
      <c r="B79" s="1" t="s">
        <v>126</v>
      </c>
      <c r="C79" s="1" t="s">
        <v>125</v>
      </c>
      <c r="D79" s="15">
        <f t="shared" si="7"/>
        <v>2666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2666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</row>
    <row r="80" spans="1:30" ht="16.5" customHeight="1" hidden="1" outlineLevel="2">
      <c r="A80" s="1" t="s">
        <v>112</v>
      </c>
      <c r="B80" s="1" t="s">
        <v>124</v>
      </c>
      <c r="C80" s="1" t="s">
        <v>123</v>
      </c>
      <c r="D80" s="15">
        <f t="shared" si="7"/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</row>
    <row r="81" spans="1:30" ht="16.5" customHeight="1" hidden="1" outlineLevel="2">
      <c r="A81" s="1" t="s">
        <v>112</v>
      </c>
      <c r="B81" s="1" t="s">
        <v>122</v>
      </c>
      <c r="C81" s="1" t="s">
        <v>121</v>
      </c>
      <c r="D81" s="15">
        <f t="shared" si="7"/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</row>
    <row r="82" spans="1:30" ht="16.5" customHeight="1" hidden="1" outlineLevel="2">
      <c r="A82" s="1" t="s">
        <v>112</v>
      </c>
      <c r="B82" s="1" t="s">
        <v>120</v>
      </c>
      <c r="C82" s="1" t="s">
        <v>119</v>
      </c>
      <c r="D82" s="15">
        <f t="shared" si="7"/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</row>
    <row r="83" spans="1:30" ht="16.5" customHeight="1" hidden="1" outlineLevel="2">
      <c r="A83" s="1" t="s">
        <v>112</v>
      </c>
      <c r="B83" s="1" t="s">
        <v>118</v>
      </c>
      <c r="C83" s="1" t="s">
        <v>117</v>
      </c>
      <c r="D83" s="15">
        <f t="shared" si="7"/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</row>
    <row r="84" spans="1:30" ht="16.5" customHeight="1" hidden="1" outlineLevel="2">
      <c r="A84" s="1" t="s">
        <v>112</v>
      </c>
      <c r="B84" s="1" t="s">
        <v>116</v>
      </c>
      <c r="C84" s="1" t="s">
        <v>115</v>
      </c>
      <c r="D84" s="15">
        <f t="shared" si="7"/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</row>
    <row r="85" spans="1:30" ht="16.5" customHeight="1" hidden="1" outlineLevel="2">
      <c r="A85" s="1" t="s">
        <v>112</v>
      </c>
      <c r="B85" s="1" t="s">
        <v>114</v>
      </c>
      <c r="C85" s="1" t="s">
        <v>113</v>
      </c>
      <c r="D85" s="15">
        <f t="shared" si="7"/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</row>
    <row r="86" spans="1:30" ht="16.5" customHeight="1" hidden="1" outlineLevel="2">
      <c r="A86" s="1" t="s">
        <v>112</v>
      </c>
      <c r="B86" s="1" t="s">
        <v>111</v>
      </c>
      <c r="C86" s="1" t="s">
        <v>110</v>
      </c>
      <c r="D86" s="15">
        <f t="shared" si="7"/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</row>
    <row r="87" spans="1:30" ht="16.5" customHeight="1" outlineLevel="1" collapsed="1">
      <c r="A87" s="35" t="s">
        <v>109</v>
      </c>
      <c r="C87" s="36" t="s">
        <v>108</v>
      </c>
      <c r="D87" s="15">
        <f aca="true" t="shared" si="8" ref="D87:AD87">SUBTOTAL(9,D36:D86)</f>
        <v>1269454</v>
      </c>
      <c r="E87" s="14">
        <f t="shared" si="8"/>
        <v>0</v>
      </c>
      <c r="F87" s="14">
        <f t="shared" si="8"/>
        <v>0</v>
      </c>
      <c r="G87" s="14">
        <f t="shared" si="8"/>
        <v>0</v>
      </c>
      <c r="H87" s="14">
        <f t="shared" si="8"/>
        <v>0</v>
      </c>
      <c r="I87" s="14">
        <f t="shared" si="8"/>
        <v>0</v>
      </c>
      <c r="J87" s="14">
        <f t="shared" si="8"/>
        <v>0</v>
      </c>
      <c r="K87" s="14">
        <f t="shared" si="8"/>
        <v>0</v>
      </c>
      <c r="L87" s="14">
        <f t="shared" si="8"/>
        <v>0</v>
      </c>
      <c r="M87" s="14">
        <f t="shared" si="8"/>
        <v>0</v>
      </c>
      <c r="N87" s="14">
        <f t="shared" si="8"/>
        <v>0</v>
      </c>
      <c r="O87" s="14">
        <f t="shared" si="8"/>
        <v>0</v>
      </c>
      <c r="P87" s="14">
        <f t="shared" si="8"/>
        <v>0</v>
      </c>
      <c r="Q87" s="14">
        <f t="shared" si="8"/>
        <v>0</v>
      </c>
      <c r="R87" s="14">
        <f t="shared" si="8"/>
        <v>0</v>
      </c>
      <c r="S87" s="14">
        <f t="shared" si="8"/>
        <v>1263832</v>
      </c>
      <c r="T87" s="14">
        <f t="shared" si="8"/>
        <v>0</v>
      </c>
      <c r="U87" s="14">
        <f t="shared" si="8"/>
        <v>0</v>
      </c>
      <c r="V87" s="14">
        <f t="shared" si="8"/>
        <v>0</v>
      </c>
      <c r="W87" s="14">
        <f t="shared" si="8"/>
        <v>5622</v>
      </c>
      <c r="X87" s="14">
        <f t="shared" si="8"/>
        <v>0</v>
      </c>
      <c r="Y87" s="14">
        <f t="shared" si="8"/>
        <v>0</v>
      </c>
      <c r="Z87" s="14">
        <f t="shared" si="8"/>
        <v>0</v>
      </c>
      <c r="AA87" s="14">
        <f t="shared" si="8"/>
        <v>0</v>
      </c>
      <c r="AB87" s="14">
        <f t="shared" si="8"/>
        <v>0</v>
      </c>
      <c r="AC87" s="14">
        <f t="shared" si="8"/>
        <v>0</v>
      </c>
      <c r="AD87" s="14">
        <f t="shared" si="8"/>
        <v>0</v>
      </c>
    </row>
    <row r="88" spans="1:30" ht="16.5" customHeight="1" hidden="1" outlineLevel="2">
      <c r="A88" s="1" t="s">
        <v>107</v>
      </c>
      <c r="B88" s="1" t="s">
        <v>93</v>
      </c>
      <c r="C88" s="1" t="s">
        <v>92</v>
      </c>
      <c r="D88" s="15">
        <f aca="true" t="shared" si="9" ref="D88:D111">SUM(E88:AD88)</f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</row>
    <row r="89" spans="1:30" ht="16.5" customHeight="1" hidden="1" outlineLevel="2">
      <c r="A89" s="1" t="s">
        <v>107</v>
      </c>
      <c r="B89" s="1" t="s">
        <v>91</v>
      </c>
      <c r="C89" s="1" t="s">
        <v>90</v>
      </c>
      <c r="D89" s="15">
        <f t="shared" si="9"/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</row>
    <row r="90" spans="1:30" ht="16.5" customHeight="1" hidden="1" outlineLevel="2">
      <c r="A90" s="1" t="s">
        <v>107</v>
      </c>
      <c r="B90" s="1" t="s">
        <v>89</v>
      </c>
      <c r="C90" s="1" t="s">
        <v>88</v>
      </c>
      <c r="D90" s="15">
        <f t="shared" si="9"/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</row>
    <row r="91" spans="1:30" ht="16.5" customHeight="1" hidden="1" outlineLevel="2">
      <c r="A91" s="1" t="s">
        <v>107</v>
      </c>
      <c r="B91" s="1" t="s">
        <v>87</v>
      </c>
      <c r="C91" s="1" t="s">
        <v>86</v>
      </c>
      <c r="D91" s="15">
        <f t="shared" si="9"/>
        <v>2469872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2469872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</row>
    <row r="92" spans="1:30" ht="16.5" customHeight="1" hidden="1" outlineLevel="2">
      <c r="A92" s="1" t="s">
        <v>107</v>
      </c>
      <c r="B92" s="1" t="s">
        <v>85</v>
      </c>
      <c r="C92" s="1" t="s">
        <v>84</v>
      </c>
      <c r="D92" s="15">
        <f t="shared" si="9"/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</row>
    <row r="93" spans="1:30" ht="16.5" customHeight="1" hidden="1" outlineLevel="2">
      <c r="A93" s="1" t="s">
        <v>107</v>
      </c>
      <c r="B93" s="1" t="s">
        <v>83</v>
      </c>
      <c r="C93" s="1" t="s">
        <v>82</v>
      </c>
      <c r="D93" s="15">
        <f t="shared" si="9"/>
        <v>24012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24012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</row>
    <row r="94" spans="1:30" ht="16.5" customHeight="1" hidden="1" outlineLevel="2">
      <c r="A94" s="1" t="s">
        <v>107</v>
      </c>
      <c r="B94" s="1" t="s">
        <v>81</v>
      </c>
      <c r="C94" s="1" t="s">
        <v>80</v>
      </c>
      <c r="D94" s="15">
        <f t="shared" si="9"/>
        <v>447422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447422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</row>
    <row r="95" spans="1:30" ht="16.5" customHeight="1" hidden="1" outlineLevel="2">
      <c r="A95" s="1" t="s">
        <v>107</v>
      </c>
      <c r="B95" s="1" t="s">
        <v>79</v>
      </c>
      <c r="C95" s="1" t="s">
        <v>78</v>
      </c>
      <c r="D95" s="15">
        <f t="shared" si="9"/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</row>
    <row r="96" spans="1:30" ht="16.5" customHeight="1" hidden="1" outlineLevel="2">
      <c r="A96" s="1" t="s">
        <v>107</v>
      </c>
      <c r="B96" s="1" t="s">
        <v>77</v>
      </c>
      <c r="C96" s="1" t="s">
        <v>76</v>
      </c>
      <c r="D96" s="15">
        <f t="shared" si="9"/>
        <v>2421071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2421071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</row>
    <row r="97" spans="1:30" ht="16.5" customHeight="1" hidden="1" outlineLevel="2">
      <c r="A97" s="1" t="s">
        <v>107</v>
      </c>
      <c r="B97" s="1" t="s">
        <v>75</v>
      </c>
      <c r="C97" s="1" t="s">
        <v>74</v>
      </c>
      <c r="D97" s="15">
        <f t="shared" si="9"/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</row>
    <row r="98" spans="1:30" ht="16.5" customHeight="1" hidden="1" outlineLevel="2">
      <c r="A98" s="1" t="s">
        <v>107</v>
      </c>
      <c r="B98" s="1" t="s">
        <v>73</v>
      </c>
      <c r="C98" s="1" t="s">
        <v>72</v>
      </c>
      <c r="D98" s="15">
        <f t="shared" si="9"/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</row>
    <row r="99" spans="1:30" ht="16.5" customHeight="1" hidden="1" outlineLevel="2">
      <c r="A99" s="1" t="s">
        <v>107</v>
      </c>
      <c r="B99" s="1" t="s">
        <v>71</v>
      </c>
      <c r="C99" s="1" t="s">
        <v>70</v>
      </c>
      <c r="D99" s="15">
        <f t="shared" si="9"/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</row>
    <row r="100" spans="1:30" ht="16.5" customHeight="1" hidden="1" outlineLevel="2">
      <c r="A100" s="1" t="s">
        <v>107</v>
      </c>
      <c r="B100" s="1" t="s">
        <v>69</v>
      </c>
      <c r="C100" s="1" t="s">
        <v>68</v>
      </c>
      <c r="D100" s="15">
        <f t="shared" si="9"/>
        <v>172918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172918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</row>
    <row r="101" spans="1:30" ht="16.5" customHeight="1" hidden="1" outlineLevel="2">
      <c r="A101" s="1" t="s">
        <v>107</v>
      </c>
      <c r="B101" s="1" t="s">
        <v>67</v>
      </c>
      <c r="C101" s="1" t="s">
        <v>66</v>
      </c>
      <c r="D101" s="15">
        <f t="shared" si="9"/>
        <v>5325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5325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</row>
    <row r="102" spans="1:30" ht="16.5" customHeight="1" hidden="1" outlineLevel="2">
      <c r="A102" s="1" t="s">
        <v>107</v>
      </c>
      <c r="B102" s="1" t="s">
        <v>65</v>
      </c>
      <c r="C102" s="1" t="s">
        <v>64</v>
      </c>
      <c r="D102" s="15">
        <f t="shared" si="9"/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</row>
    <row r="103" spans="1:30" ht="16.5" customHeight="1" hidden="1" outlineLevel="2">
      <c r="A103" s="1" t="s">
        <v>107</v>
      </c>
      <c r="B103" s="1" t="s">
        <v>63</v>
      </c>
      <c r="C103" s="1" t="s">
        <v>62</v>
      </c>
      <c r="D103" s="15">
        <f t="shared" si="9"/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</row>
    <row r="104" spans="1:30" ht="16.5" customHeight="1" hidden="1" outlineLevel="2">
      <c r="A104" s="1" t="s">
        <v>107</v>
      </c>
      <c r="B104" s="1" t="s">
        <v>61</v>
      </c>
      <c r="C104" s="1" t="s">
        <v>60</v>
      </c>
      <c r="D104" s="15">
        <f t="shared" si="9"/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</row>
    <row r="105" spans="1:30" ht="16.5" customHeight="1" hidden="1" outlineLevel="2">
      <c r="A105" s="1" t="s">
        <v>107</v>
      </c>
      <c r="B105" s="1" t="s">
        <v>59</v>
      </c>
      <c r="C105" s="1" t="s">
        <v>58</v>
      </c>
      <c r="D105" s="15">
        <f t="shared" si="9"/>
        <v>4080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4080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</row>
    <row r="106" spans="1:30" ht="16.5" customHeight="1" hidden="1" outlineLevel="2">
      <c r="A106" s="1" t="s">
        <v>107</v>
      </c>
      <c r="B106" s="1" t="s">
        <v>57</v>
      </c>
      <c r="C106" s="1" t="s">
        <v>56</v>
      </c>
      <c r="D106" s="15">
        <f t="shared" si="9"/>
        <v>224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224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</row>
    <row r="107" spans="1:30" ht="16.5" customHeight="1" hidden="1" outlineLevel="2">
      <c r="A107" s="1" t="s">
        <v>107</v>
      </c>
      <c r="B107" s="1" t="s">
        <v>55</v>
      </c>
      <c r="C107" s="1" t="s">
        <v>54</v>
      </c>
      <c r="D107" s="15">
        <f t="shared" si="9"/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</row>
    <row r="108" spans="1:30" ht="16.5" customHeight="1" hidden="1" outlineLevel="2">
      <c r="A108" s="1" t="s">
        <v>107</v>
      </c>
      <c r="B108" s="1" t="s">
        <v>53</v>
      </c>
      <c r="C108" s="1" t="s">
        <v>52</v>
      </c>
      <c r="D108" s="15">
        <f t="shared" si="9"/>
        <v>24727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24727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</row>
    <row r="109" spans="1:30" ht="16.5" customHeight="1" hidden="1" outlineLevel="2">
      <c r="A109" s="1" t="s">
        <v>107</v>
      </c>
      <c r="B109" s="1" t="s">
        <v>51</v>
      </c>
      <c r="C109" s="1" t="s">
        <v>50</v>
      </c>
      <c r="D109" s="15">
        <f t="shared" si="9"/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</row>
    <row r="110" spans="1:30" ht="16.5" customHeight="1" hidden="1" outlineLevel="2">
      <c r="A110" s="1" t="s">
        <v>107</v>
      </c>
      <c r="B110" s="1" t="s">
        <v>49</v>
      </c>
      <c r="C110" s="1" t="s">
        <v>48</v>
      </c>
      <c r="D110" s="15">
        <f t="shared" si="9"/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</row>
    <row r="111" spans="1:30" ht="16.5" customHeight="1" hidden="1" outlineLevel="2">
      <c r="A111" s="1" t="s">
        <v>107</v>
      </c>
      <c r="B111" s="1" t="s">
        <v>46</v>
      </c>
      <c r="C111" s="1" t="s">
        <v>45</v>
      </c>
      <c r="D111" s="15">
        <f t="shared" si="9"/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</row>
    <row r="112" spans="1:30" ht="16.5" customHeight="1" outlineLevel="1" collapsed="1">
      <c r="A112" s="35" t="s">
        <v>106</v>
      </c>
      <c r="C112" s="36" t="s">
        <v>105</v>
      </c>
      <c r="D112" s="15">
        <f aca="true" t="shared" si="10" ref="D112:AD112">SUBTOTAL(9,D88:D111)</f>
        <v>5569651</v>
      </c>
      <c r="E112" s="14">
        <f t="shared" si="10"/>
        <v>0</v>
      </c>
      <c r="F112" s="14">
        <f t="shared" si="10"/>
        <v>0</v>
      </c>
      <c r="G112" s="14">
        <f t="shared" si="10"/>
        <v>0</v>
      </c>
      <c r="H112" s="14">
        <f t="shared" si="10"/>
        <v>0</v>
      </c>
      <c r="I112" s="14">
        <f t="shared" si="10"/>
        <v>0</v>
      </c>
      <c r="J112" s="14">
        <f t="shared" si="10"/>
        <v>0</v>
      </c>
      <c r="K112" s="14">
        <f t="shared" si="10"/>
        <v>0</v>
      </c>
      <c r="L112" s="14">
        <f t="shared" si="10"/>
        <v>0</v>
      </c>
      <c r="M112" s="14">
        <f t="shared" si="10"/>
        <v>0</v>
      </c>
      <c r="N112" s="14">
        <f t="shared" si="10"/>
        <v>0</v>
      </c>
      <c r="O112" s="14">
        <f t="shared" si="10"/>
        <v>0</v>
      </c>
      <c r="P112" s="14">
        <f t="shared" si="10"/>
        <v>0</v>
      </c>
      <c r="Q112" s="14">
        <f t="shared" si="10"/>
        <v>0</v>
      </c>
      <c r="R112" s="14">
        <f t="shared" si="10"/>
        <v>0</v>
      </c>
      <c r="S112" s="14">
        <f t="shared" si="10"/>
        <v>5535295</v>
      </c>
      <c r="T112" s="14">
        <f t="shared" si="10"/>
        <v>0</v>
      </c>
      <c r="U112" s="14">
        <f t="shared" si="10"/>
        <v>0</v>
      </c>
      <c r="V112" s="14">
        <f t="shared" si="10"/>
        <v>0</v>
      </c>
      <c r="W112" s="14">
        <f t="shared" si="10"/>
        <v>34356</v>
      </c>
      <c r="X112" s="14">
        <f t="shared" si="10"/>
        <v>0</v>
      </c>
      <c r="Y112" s="14">
        <f t="shared" si="10"/>
        <v>0</v>
      </c>
      <c r="Z112" s="14">
        <f t="shared" si="10"/>
        <v>0</v>
      </c>
      <c r="AA112" s="14">
        <f t="shared" si="10"/>
        <v>0</v>
      </c>
      <c r="AB112" s="14">
        <f t="shared" si="10"/>
        <v>0</v>
      </c>
      <c r="AC112" s="14">
        <f t="shared" si="10"/>
        <v>0</v>
      </c>
      <c r="AD112" s="14">
        <f t="shared" si="10"/>
        <v>0</v>
      </c>
    </row>
    <row r="113" spans="1:30" ht="16.5" customHeight="1" hidden="1" outlineLevel="2">
      <c r="A113" s="1" t="s">
        <v>104</v>
      </c>
      <c r="B113" s="1" t="s">
        <v>42</v>
      </c>
      <c r="C113" s="1" t="s">
        <v>41</v>
      </c>
      <c r="D113" s="15">
        <f>SUM(E113:AD113)</f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</row>
    <row r="114" spans="1:30" ht="16.5" customHeight="1" hidden="1" outlineLevel="2">
      <c r="A114" s="1" t="s">
        <v>104</v>
      </c>
      <c r="B114" s="1" t="s">
        <v>40</v>
      </c>
      <c r="C114" s="1" t="s">
        <v>39</v>
      </c>
      <c r="D114" s="15">
        <f>SUM(E114:AD114)</f>
        <v>687591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687591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</row>
    <row r="115" spans="1:30" ht="16.5" customHeight="1" hidden="1" outlineLevel="2">
      <c r="A115" s="1" t="s">
        <v>104</v>
      </c>
      <c r="B115" s="1" t="s">
        <v>38</v>
      </c>
      <c r="C115" s="1" t="s">
        <v>37</v>
      </c>
      <c r="D115" s="15">
        <f>SUM(E115:AD115)</f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</row>
    <row r="116" spans="1:30" ht="16.5" customHeight="1" hidden="1" outlineLevel="2">
      <c r="A116" s="1" t="s">
        <v>104</v>
      </c>
      <c r="B116" s="1" t="s">
        <v>36</v>
      </c>
      <c r="C116" s="1" t="s">
        <v>35</v>
      </c>
      <c r="D116" s="15">
        <f>SUM(E116:AD116)</f>
        <v>5178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5178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</row>
    <row r="117" spans="1:30" ht="16.5" customHeight="1" hidden="1" outlineLevel="2">
      <c r="A117" s="1" t="s">
        <v>104</v>
      </c>
      <c r="B117" s="1" t="s">
        <v>33</v>
      </c>
      <c r="C117" s="1" t="s">
        <v>32</v>
      </c>
      <c r="D117" s="15">
        <f>SUM(E117:AD117)</f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</row>
    <row r="118" spans="1:30" ht="16.5" customHeight="1" outlineLevel="1" collapsed="1">
      <c r="A118" s="35" t="s">
        <v>103</v>
      </c>
      <c r="C118" s="36" t="s">
        <v>102</v>
      </c>
      <c r="D118" s="15">
        <f aca="true" t="shared" si="11" ref="D118:AD118">SUBTOTAL(9,D113:D117)</f>
        <v>692769</v>
      </c>
      <c r="E118" s="14">
        <f t="shared" si="11"/>
        <v>0</v>
      </c>
      <c r="F118" s="14">
        <f t="shared" si="11"/>
        <v>0</v>
      </c>
      <c r="G118" s="14">
        <f t="shared" si="11"/>
        <v>0</v>
      </c>
      <c r="H118" s="14">
        <f t="shared" si="11"/>
        <v>0</v>
      </c>
      <c r="I118" s="14">
        <f t="shared" si="11"/>
        <v>0</v>
      </c>
      <c r="J118" s="14">
        <f t="shared" si="11"/>
        <v>0</v>
      </c>
      <c r="K118" s="14">
        <f t="shared" si="11"/>
        <v>0</v>
      </c>
      <c r="L118" s="14">
        <f t="shared" si="11"/>
        <v>0</v>
      </c>
      <c r="M118" s="14">
        <f t="shared" si="11"/>
        <v>0</v>
      </c>
      <c r="N118" s="14">
        <f t="shared" si="11"/>
        <v>0</v>
      </c>
      <c r="O118" s="14">
        <f t="shared" si="11"/>
        <v>0</v>
      </c>
      <c r="P118" s="14">
        <f t="shared" si="11"/>
        <v>0</v>
      </c>
      <c r="Q118" s="14">
        <f t="shared" si="11"/>
        <v>0</v>
      </c>
      <c r="R118" s="14">
        <f t="shared" si="11"/>
        <v>0</v>
      </c>
      <c r="S118" s="14">
        <f t="shared" si="11"/>
        <v>687591</v>
      </c>
      <c r="T118" s="14">
        <f t="shared" si="11"/>
        <v>0</v>
      </c>
      <c r="U118" s="14">
        <f t="shared" si="11"/>
        <v>0</v>
      </c>
      <c r="V118" s="14">
        <f t="shared" si="11"/>
        <v>0</v>
      </c>
      <c r="W118" s="14">
        <f t="shared" si="11"/>
        <v>5178</v>
      </c>
      <c r="X118" s="14">
        <f t="shared" si="11"/>
        <v>0</v>
      </c>
      <c r="Y118" s="14">
        <f t="shared" si="11"/>
        <v>0</v>
      </c>
      <c r="Z118" s="14">
        <f t="shared" si="11"/>
        <v>0</v>
      </c>
      <c r="AA118" s="14">
        <f t="shared" si="11"/>
        <v>0</v>
      </c>
      <c r="AB118" s="14">
        <f t="shared" si="11"/>
        <v>0</v>
      </c>
      <c r="AC118" s="14">
        <f t="shared" si="11"/>
        <v>0</v>
      </c>
      <c r="AD118" s="14">
        <f t="shared" si="11"/>
        <v>0</v>
      </c>
    </row>
    <row r="119" spans="1:30" ht="16.5" customHeight="1" hidden="1" outlineLevel="2">
      <c r="A119" s="1" t="s">
        <v>101</v>
      </c>
      <c r="B119" s="1" t="s">
        <v>29</v>
      </c>
      <c r="C119" s="1" t="s">
        <v>28</v>
      </c>
      <c r="D119" s="15">
        <f>SUM(E119:AD119)</f>
        <v>82082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81576</v>
      </c>
      <c r="T119" s="14">
        <v>0</v>
      </c>
      <c r="U119" s="14">
        <v>0</v>
      </c>
      <c r="V119" s="14">
        <v>0</v>
      </c>
      <c r="W119" s="14">
        <v>506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</row>
    <row r="120" spans="1:30" ht="16.5" customHeight="1" hidden="1" outlineLevel="2">
      <c r="A120" s="1" t="s">
        <v>101</v>
      </c>
      <c r="B120" s="1" t="s">
        <v>27</v>
      </c>
      <c r="C120" s="1" t="s">
        <v>26</v>
      </c>
      <c r="D120" s="15">
        <f>SUM(E120:AD120)</f>
        <v>60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60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</row>
    <row r="121" spans="1:30" ht="16.5" customHeight="1" hidden="1" outlineLevel="2">
      <c r="A121" s="1" t="s">
        <v>101</v>
      </c>
      <c r="B121" s="1" t="s">
        <v>25</v>
      </c>
      <c r="C121" s="1" t="s">
        <v>24</v>
      </c>
      <c r="D121" s="15">
        <f>SUM(E121:AD121)</f>
        <v>27526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27464</v>
      </c>
      <c r="T121" s="14">
        <v>0</v>
      </c>
      <c r="U121" s="14">
        <v>0</v>
      </c>
      <c r="V121" s="14">
        <v>0</v>
      </c>
      <c r="W121" s="14">
        <v>62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</row>
    <row r="122" spans="1:30" ht="16.5" customHeight="1" hidden="1" outlineLevel="2">
      <c r="A122" s="1" t="s">
        <v>101</v>
      </c>
      <c r="B122" s="1" t="s">
        <v>23</v>
      </c>
      <c r="C122" s="1" t="s">
        <v>22</v>
      </c>
      <c r="D122" s="15">
        <f>SUM(E122:AD122)</f>
        <v>22055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22054</v>
      </c>
      <c r="T122" s="14">
        <v>0</v>
      </c>
      <c r="U122" s="14">
        <v>0</v>
      </c>
      <c r="V122" s="14">
        <v>0</v>
      </c>
      <c r="W122" s="14">
        <v>1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</row>
    <row r="123" spans="1:30" ht="16.5" customHeight="1" hidden="1" outlineLevel="2">
      <c r="A123" s="1" t="s">
        <v>101</v>
      </c>
      <c r="B123" s="1" t="s">
        <v>20</v>
      </c>
      <c r="C123" s="1" t="s">
        <v>19</v>
      </c>
      <c r="D123" s="15">
        <f>SUM(E123:AD123)</f>
        <v>7216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7199</v>
      </c>
      <c r="T123" s="14">
        <v>0</v>
      </c>
      <c r="U123" s="14">
        <v>0</v>
      </c>
      <c r="V123" s="14">
        <v>0</v>
      </c>
      <c r="W123" s="14">
        <v>17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</row>
    <row r="124" spans="1:30" ht="16.5" customHeight="1" outlineLevel="1" collapsed="1">
      <c r="A124" s="35" t="s">
        <v>100</v>
      </c>
      <c r="C124" s="36" t="s">
        <v>99</v>
      </c>
      <c r="D124" s="15">
        <f aca="true" t="shared" si="12" ref="D124:AD124">SUBTOTAL(9,D119:D123)</f>
        <v>138939</v>
      </c>
      <c r="E124" s="14">
        <f t="shared" si="12"/>
        <v>0</v>
      </c>
      <c r="F124" s="14">
        <f t="shared" si="12"/>
        <v>0</v>
      </c>
      <c r="G124" s="14">
        <f t="shared" si="12"/>
        <v>0</v>
      </c>
      <c r="H124" s="14">
        <f t="shared" si="12"/>
        <v>0</v>
      </c>
      <c r="I124" s="14">
        <f t="shared" si="12"/>
        <v>0</v>
      </c>
      <c r="J124" s="14">
        <f t="shared" si="12"/>
        <v>0</v>
      </c>
      <c r="K124" s="14">
        <f t="shared" si="12"/>
        <v>0</v>
      </c>
      <c r="L124" s="14">
        <f t="shared" si="12"/>
        <v>0</v>
      </c>
      <c r="M124" s="14">
        <f t="shared" si="12"/>
        <v>0</v>
      </c>
      <c r="N124" s="14">
        <f t="shared" si="12"/>
        <v>0</v>
      </c>
      <c r="O124" s="14">
        <f t="shared" si="12"/>
        <v>0</v>
      </c>
      <c r="P124" s="14">
        <f t="shared" si="12"/>
        <v>0</v>
      </c>
      <c r="Q124" s="14">
        <f t="shared" si="12"/>
        <v>0</v>
      </c>
      <c r="R124" s="14">
        <f t="shared" si="12"/>
        <v>0</v>
      </c>
      <c r="S124" s="14">
        <f t="shared" si="12"/>
        <v>138293</v>
      </c>
      <c r="T124" s="14">
        <f t="shared" si="12"/>
        <v>0</v>
      </c>
      <c r="U124" s="14">
        <f t="shared" si="12"/>
        <v>0</v>
      </c>
      <c r="V124" s="14">
        <f t="shared" si="12"/>
        <v>0</v>
      </c>
      <c r="W124" s="14">
        <f t="shared" si="12"/>
        <v>646</v>
      </c>
      <c r="X124" s="14">
        <f t="shared" si="12"/>
        <v>0</v>
      </c>
      <c r="Y124" s="14">
        <f t="shared" si="12"/>
        <v>0</v>
      </c>
      <c r="Z124" s="14">
        <f t="shared" si="12"/>
        <v>0</v>
      </c>
      <c r="AA124" s="14">
        <f t="shared" si="12"/>
        <v>0</v>
      </c>
      <c r="AB124" s="14">
        <f t="shared" si="12"/>
        <v>0</v>
      </c>
      <c r="AC124" s="14">
        <f t="shared" si="12"/>
        <v>0</v>
      </c>
      <c r="AD124" s="14">
        <f t="shared" si="12"/>
        <v>0</v>
      </c>
    </row>
    <row r="125" spans="1:30" ht="16.5" customHeight="1" hidden="1" outlineLevel="2">
      <c r="A125" s="1" t="s">
        <v>98</v>
      </c>
      <c r="B125" s="1" t="s">
        <v>97</v>
      </c>
      <c r="C125" s="1" t="s">
        <v>96</v>
      </c>
      <c r="D125" s="15">
        <f>SUM(E125:AD125)</f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</row>
    <row r="126" spans="1:30" ht="28.5" outlineLevel="1" collapsed="1">
      <c r="A126" s="35" t="s">
        <v>95</v>
      </c>
      <c r="C126" s="36" t="s">
        <v>94</v>
      </c>
      <c r="D126" s="15">
        <f aca="true" t="shared" si="13" ref="D126:AD126">SUBTOTAL(9,D125:D125)+SUBTOTAL(9,D127:D163)</f>
        <v>3622254</v>
      </c>
      <c r="E126" s="14">
        <f t="shared" si="13"/>
        <v>0</v>
      </c>
      <c r="F126" s="14">
        <f t="shared" si="13"/>
        <v>0</v>
      </c>
      <c r="G126" s="14">
        <f t="shared" si="13"/>
        <v>0</v>
      </c>
      <c r="H126" s="14">
        <f t="shared" si="13"/>
        <v>0</v>
      </c>
      <c r="I126" s="14">
        <f t="shared" si="13"/>
        <v>0</v>
      </c>
      <c r="J126" s="14">
        <f t="shared" si="13"/>
        <v>0</v>
      </c>
      <c r="K126" s="14">
        <f t="shared" si="13"/>
        <v>0</v>
      </c>
      <c r="L126" s="14">
        <f t="shared" si="13"/>
        <v>0</v>
      </c>
      <c r="M126" s="14">
        <f t="shared" si="13"/>
        <v>0</v>
      </c>
      <c r="N126" s="14">
        <f t="shared" si="13"/>
        <v>0</v>
      </c>
      <c r="O126" s="14">
        <f t="shared" si="13"/>
        <v>0</v>
      </c>
      <c r="P126" s="14">
        <f t="shared" si="13"/>
        <v>0</v>
      </c>
      <c r="Q126" s="14">
        <f t="shared" si="13"/>
        <v>0</v>
      </c>
      <c r="R126" s="14">
        <f t="shared" si="13"/>
        <v>0</v>
      </c>
      <c r="S126" s="14">
        <f t="shared" si="13"/>
        <v>3599946.9999999995</v>
      </c>
      <c r="T126" s="14">
        <f t="shared" si="13"/>
        <v>0</v>
      </c>
      <c r="U126" s="14">
        <f t="shared" si="13"/>
        <v>0</v>
      </c>
      <c r="V126" s="14">
        <f t="shared" si="13"/>
        <v>0</v>
      </c>
      <c r="W126" s="14">
        <f t="shared" si="13"/>
        <v>22307</v>
      </c>
      <c r="X126" s="14">
        <f t="shared" si="13"/>
        <v>0</v>
      </c>
      <c r="Y126" s="14">
        <f t="shared" si="13"/>
        <v>0</v>
      </c>
      <c r="Z126" s="14">
        <f t="shared" si="13"/>
        <v>0</v>
      </c>
      <c r="AA126" s="14">
        <f t="shared" si="13"/>
        <v>0</v>
      </c>
      <c r="AB126" s="14">
        <f t="shared" si="13"/>
        <v>0</v>
      </c>
      <c r="AC126" s="14">
        <f t="shared" si="13"/>
        <v>0</v>
      </c>
      <c r="AD126" s="14">
        <f t="shared" si="13"/>
        <v>0</v>
      </c>
    </row>
    <row r="127" spans="1:30" ht="16.5" customHeight="1" hidden="1" outlineLevel="2">
      <c r="A127" s="1" t="s">
        <v>47</v>
      </c>
      <c r="B127" s="1" t="s">
        <v>93</v>
      </c>
      <c r="C127" s="1" t="s">
        <v>92</v>
      </c>
      <c r="D127" s="15">
        <f aca="true" t="shared" si="14" ref="D127:D150">SUM(E127:AD127)</f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</row>
    <row r="128" spans="2:30" ht="16.5" customHeight="1" hidden="1" outlineLevel="2">
      <c r="B128" s="1" t="s">
        <v>91</v>
      </c>
      <c r="C128" s="1" t="s">
        <v>90</v>
      </c>
      <c r="D128" s="15">
        <f t="shared" si="14"/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</row>
    <row r="129" spans="2:30" ht="16.5" customHeight="1" hidden="1" outlineLevel="2">
      <c r="B129" s="1" t="s">
        <v>89</v>
      </c>
      <c r="C129" s="1" t="s">
        <v>88</v>
      </c>
      <c r="D129" s="15">
        <f t="shared" si="14"/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</row>
    <row r="130" spans="2:30" ht="16.5" customHeight="1" hidden="1" outlineLevel="2">
      <c r="B130" s="1" t="s">
        <v>87</v>
      </c>
      <c r="C130" s="1" t="s">
        <v>86</v>
      </c>
      <c r="D130" s="15">
        <f t="shared" si="14"/>
        <v>1397761.13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1397761.13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</row>
    <row r="131" spans="1:30" ht="16.5" customHeight="1" hidden="1" outlineLevel="2">
      <c r="A131" s="1" t="s">
        <v>47</v>
      </c>
      <c r="B131" s="1" t="s">
        <v>85</v>
      </c>
      <c r="C131" s="1" t="s">
        <v>84</v>
      </c>
      <c r="D131" s="15">
        <f t="shared" si="14"/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</row>
    <row r="132" spans="2:30" ht="16.5" customHeight="1" hidden="1" outlineLevel="2">
      <c r="B132" s="1" t="s">
        <v>83</v>
      </c>
      <c r="C132" s="1" t="s">
        <v>82</v>
      </c>
      <c r="D132" s="15">
        <f t="shared" si="14"/>
        <v>13588.76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13588.76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</row>
    <row r="133" spans="1:30" ht="16.5" customHeight="1" hidden="1" outlineLevel="2">
      <c r="A133" s="1" t="s">
        <v>47</v>
      </c>
      <c r="B133" s="1" t="s">
        <v>81</v>
      </c>
      <c r="C133" s="1" t="s">
        <v>80</v>
      </c>
      <c r="D133" s="15">
        <f t="shared" si="14"/>
        <v>253206.89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253206.89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</row>
    <row r="134" spans="1:30" ht="16.5" customHeight="1" hidden="1" outlineLevel="2">
      <c r="A134" s="1" t="s">
        <v>47</v>
      </c>
      <c r="B134" s="1" t="s">
        <v>79</v>
      </c>
      <c r="C134" s="1" t="s">
        <v>78</v>
      </c>
      <c r="D134" s="15">
        <f t="shared" si="14"/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</row>
    <row r="135" spans="2:30" ht="16.5" customHeight="1" hidden="1" outlineLevel="2">
      <c r="B135" s="1" t="s">
        <v>77</v>
      </c>
      <c r="C135" s="1" t="s">
        <v>76</v>
      </c>
      <c r="D135" s="15">
        <f t="shared" si="14"/>
        <v>1370143.33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1370143.33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</row>
    <row r="136" spans="2:30" ht="16.5" customHeight="1" hidden="1" outlineLevel="2">
      <c r="B136" s="1" t="s">
        <v>75</v>
      </c>
      <c r="C136" s="1" t="s">
        <v>74</v>
      </c>
      <c r="D136" s="15">
        <f t="shared" si="14"/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</row>
    <row r="137" spans="2:30" ht="16.5" customHeight="1" hidden="1" outlineLevel="2">
      <c r="B137" s="1" t="s">
        <v>73</v>
      </c>
      <c r="C137" s="1" t="s">
        <v>72</v>
      </c>
      <c r="D137" s="15">
        <f t="shared" si="14"/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</row>
    <row r="138" spans="2:30" ht="16.5" customHeight="1" hidden="1" outlineLevel="2">
      <c r="B138" s="1" t="s">
        <v>71</v>
      </c>
      <c r="C138" s="1" t="s">
        <v>70</v>
      </c>
      <c r="D138" s="15">
        <f t="shared" si="14"/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</row>
    <row r="139" spans="2:30" ht="16.5" customHeight="1" hidden="1" outlineLevel="2">
      <c r="B139" s="1" t="s">
        <v>69</v>
      </c>
      <c r="C139" s="1" t="s">
        <v>68</v>
      </c>
      <c r="D139" s="15">
        <f t="shared" si="14"/>
        <v>97858.47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97858.47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</row>
    <row r="140" spans="2:30" ht="16.5" customHeight="1" hidden="1" outlineLevel="2">
      <c r="B140" s="1" t="s">
        <v>67</v>
      </c>
      <c r="C140" s="1" t="s">
        <v>66</v>
      </c>
      <c r="D140" s="15">
        <f t="shared" si="14"/>
        <v>2956.28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2956.28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</row>
    <row r="141" spans="2:30" ht="16.5" customHeight="1" hidden="1" outlineLevel="2">
      <c r="B141" s="1" t="s">
        <v>65</v>
      </c>
      <c r="C141" s="1" t="s">
        <v>64</v>
      </c>
      <c r="D141" s="15">
        <f t="shared" si="14"/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</row>
    <row r="142" spans="2:30" ht="16.5" customHeight="1" hidden="1" outlineLevel="2">
      <c r="B142" s="1" t="s">
        <v>63</v>
      </c>
      <c r="C142" s="1" t="s">
        <v>62</v>
      </c>
      <c r="D142" s="15">
        <f t="shared" si="14"/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</row>
    <row r="143" spans="2:30" ht="16.5" customHeight="1" hidden="1" outlineLevel="2">
      <c r="B143" s="1" t="s">
        <v>61</v>
      </c>
      <c r="C143" s="1" t="s">
        <v>60</v>
      </c>
      <c r="D143" s="15">
        <f t="shared" si="14"/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</row>
    <row r="144" spans="2:30" ht="16.5" customHeight="1" hidden="1" outlineLevel="2">
      <c r="B144" s="1" t="s">
        <v>59</v>
      </c>
      <c r="C144" s="1" t="s">
        <v>58</v>
      </c>
      <c r="D144" s="15">
        <f t="shared" si="14"/>
        <v>2265.39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2265.39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</row>
    <row r="145" spans="2:30" ht="16.5" customHeight="1" hidden="1" outlineLevel="2">
      <c r="B145" s="1" t="s">
        <v>57</v>
      </c>
      <c r="C145" s="1" t="s">
        <v>56</v>
      </c>
      <c r="D145" s="15">
        <f t="shared" si="14"/>
        <v>124.34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124.34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</row>
    <row r="146" spans="2:30" ht="16.5" customHeight="1" hidden="1" outlineLevel="2">
      <c r="B146" s="1" t="s">
        <v>55</v>
      </c>
      <c r="C146" s="1" t="s">
        <v>54</v>
      </c>
      <c r="D146" s="15">
        <f t="shared" si="14"/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</row>
    <row r="147" spans="2:30" ht="16.5" customHeight="1" hidden="1" outlineLevel="2">
      <c r="B147" s="1" t="s">
        <v>53</v>
      </c>
      <c r="C147" s="1" t="s">
        <v>52</v>
      </c>
      <c r="D147" s="15">
        <f t="shared" si="14"/>
        <v>13728.14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13728.14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</row>
    <row r="148" spans="2:30" ht="16.5" customHeight="1" hidden="1" outlineLevel="2">
      <c r="B148" s="1" t="s">
        <v>51</v>
      </c>
      <c r="C148" s="1" t="s">
        <v>50</v>
      </c>
      <c r="D148" s="15">
        <f t="shared" si="14"/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</row>
    <row r="149" spans="2:30" ht="16.5" customHeight="1" hidden="1" outlineLevel="2">
      <c r="B149" s="1" t="s">
        <v>49</v>
      </c>
      <c r="C149" s="1" t="s">
        <v>48</v>
      </c>
      <c r="D149" s="15">
        <f t="shared" si="14"/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</row>
    <row r="150" spans="1:30" ht="16.5" customHeight="1" hidden="1" outlineLevel="2">
      <c r="A150" s="1" t="s">
        <v>47</v>
      </c>
      <c r="B150" s="1" t="s">
        <v>46</v>
      </c>
      <c r="C150" s="1" t="s">
        <v>45</v>
      </c>
      <c r="D150" s="15">
        <f t="shared" si="14"/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</row>
    <row r="151" spans="1:30" ht="16.5" customHeight="1" outlineLevel="1" collapsed="1">
      <c r="A151" s="35" t="s">
        <v>44</v>
      </c>
      <c r="C151" s="34" t="s">
        <v>43</v>
      </c>
      <c r="D151" s="15">
        <f aca="true" t="shared" si="15" ref="D151:AD151">SUBTOTAL(9,D127:D150)</f>
        <v>3151632.73</v>
      </c>
      <c r="E151" s="14">
        <f t="shared" si="15"/>
        <v>0</v>
      </c>
      <c r="F151" s="14">
        <f t="shared" si="15"/>
        <v>0</v>
      </c>
      <c r="G151" s="14">
        <f t="shared" si="15"/>
        <v>0</v>
      </c>
      <c r="H151" s="14">
        <f t="shared" si="15"/>
        <v>0</v>
      </c>
      <c r="I151" s="14">
        <f t="shared" si="15"/>
        <v>0</v>
      </c>
      <c r="J151" s="14">
        <f t="shared" si="15"/>
        <v>0</v>
      </c>
      <c r="K151" s="14">
        <f t="shared" si="15"/>
        <v>0</v>
      </c>
      <c r="L151" s="14">
        <f t="shared" si="15"/>
        <v>0</v>
      </c>
      <c r="M151" s="14">
        <f t="shared" si="15"/>
        <v>0</v>
      </c>
      <c r="N151" s="14">
        <f t="shared" si="15"/>
        <v>0</v>
      </c>
      <c r="O151" s="14">
        <f t="shared" si="15"/>
        <v>0</v>
      </c>
      <c r="P151" s="14">
        <f t="shared" si="15"/>
        <v>0</v>
      </c>
      <c r="Q151" s="14">
        <f t="shared" si="15"/>
        <v>0</v>
      </c>
      <c r="R151" s="14">
        <f t="shared" si="15"/>
        <v>0</v>
      </c>
      <c r="S151" s="14">
        <f t="shared" si="15"/>
        <v>3132558.58</v>
      </c>
      <c r="T151" s="14">
        <f t="shared" si="15"/>
        <v>0</v>
      </c>
      <c r="U151" s="14">
        <f t="shared" si="15"/>
        <v>0</v>
      </c>
      <c r="V151" s="14">
        <f t="shared" si="15"/>
        <v>0</v>
      </c>
      <c r="W151" s="14">
        <f t="shared" si="15"/>
        <v>19074.15</v>
      </c>
      <c r="X151" s="14">
        <f t="shared" si="15"/>
        <v>0</v>
      </c>
      <c r="Y151" s="14">
        <f t="shared" si="15"/>
        <v>0</v>
      </c>
      <c r="Z151" s="14">
        <f t="shared" si="15"/>
        <v>0</v>
      </c>
      <c r="AA151" s="14">
        <f t="shared" si="15"/>
        <v>0</v>
      </c>
      <c r="AB151" s="14">
        <f t="shared" si="15"/>
        <v>0</v>
      </c>
      <c r="AC151" s="14">
        <f t="shared" si="15"/>
        <v>0</v>
      </c>
      <c r="AD151" s="14">
        <f t="shared" si="15"/>
        <v>0</v>
      </c>
    </row>
    <row r="152" spans="1:30" ht="16.5" customHeight="1" hidden="1" outlineLevel="2">
      <c r="A152" s="1" t="s">
        <v>34</v>
      </c>
      <c r="B152" s="1" t="s">
        <v>42</v>
      </c>
      <c r="C152" s="1" t="s">
        <v>41</v>
      </c>
      <c r="D152" s="15">
        <f>SUM(E152:AD152)</f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</row>
    <row r="153" spans="2:30" ht="16.5" customHeight="1" hidden="1" outlineLevel="2">
      <c r="B153" s="1" t="s">
        <v>40</v>
      </c>
      <c r="C153" s="1" t="s">
        <v>39</v>
      </c>
      <c r="D153" s="15">
        <f>SUM(E153:AD153)</f>
        <v>389124.55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389124.55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</row>
    <row r="154" spans="2:30" ht="16.5" customHeight="1" hidden="1" outlineLevel="2">
      <c r="B154" s="1" t="s">
        <v>38</v>
      </c>
      <c r="C154" s="1" t="s">
        <v>37</v>
      </c>
      <c r="D154" s="15">
        <f>SUM(E154:AD154)</f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</row>
    <row r="155" spans="2:30" ht="16.5" customHeight="1" hidden="1" outlineLevel="2">
      <c r="B155" s="1" t="s">
        <v>36</v>
      </c>
      <c r="C155" s="1" t="s">
        <v>35</v>
      </c>
      <c r="D155" s="15">
        <f>SUM(E155:AD155)</f>
        <v>2874.52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2874.52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</row>
    <row r="156" spans="1:30" ht="17.25" customHeight="1" hidden="1" outlineLevel="2">
      <c r="A156" s="1" t="s">
        <v>34</v>
      </c>
      <c r="B156" s="1" t="s">
        <v>33</v>
      </c>
      <c r="C156" s="1" t="s">
        <v>32</v>
      </c>
      <c r="D156" s="15">
        <f>SUM(E156:AD156)</f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</row>
    <row r="157" spans="1:30" ht="17.25" customHeight="1" outlineLevel="1" collapsed="1">
      <c r="A157" s="35" t="s">
        <v>31</v>
      </c>
      <c r="C157" s="34" t="s">
        <v>30</v>
      </c>
      <c r="D157" s="15">
        <f aca="true" t="shared" si="16" ref="D157:AD157">SUBTOTAL(9,D152:D156)</f>
        <v>391999.07</v>
      </c>
      <c r="E157" s="14">
        <f t="shared" si="16"/>
        <v>0</v>
      </c>
      <c r="F157" s="14">
        <f t="shared" si="16"/>
        <v>0</v>
      </c>
      <c r="G157" s="14">
        <f t="shared" si="16"/>
        <v>0</v>
      </c>
      <c r="H157" s="14">
        <f t="shared" si="16"/>
        <v>0</v>
      </c>
      <c r="I157" s="14">
        <f t="shared" si="16"/>
        <v>0</v>
      </c>
      <c r="J157" s="14">
        <f t="shared" si="16"/>
        <v>0</v>
      </c>
      <c r="K157" s="14">
        <f t="shared" si="16"/>
        <v>0</v>
      </c>
      <c r="L157" s="14">
        <f t="shared" si="16"/>
        <v>0</v>
      </c>
      <c r="M157" s="14">
        <f t="shared" si="16"/>
        <v>0</v>
      </c>
      <c r="N157" s="14">
        <f t="shared" si="16"/>
        <v>0</v>
      </c>
      <c r="O157" s="14">
        <f t="shared" si="16"/>
        <v>0</v>
      </c>
      <c r="P157" s="14">
        <f t="shared" si="16"/>
        <v>0</v>
      </c>
      <c r="Q157" s="14">
        <f t="shared" si="16"/>
        <v>0</v>
      </c>
      <c r="R157" s="14">
        <f t="shared" si="16"/>
        <v>0</v>
      </c>
      <c r="S157" s="14">
        <f t="shared" si="16"/>
        <v>389124.55</v>
      </c>
      <c r="T157" s="14">
        <f t="shared" si="16"/>
        <v>0</v>
      </c>
      <c r="U157" s="14">
        <f t="shared" si="16"/>
        <v>0</v>
      </c>
      <c r="V157" s="14">
        <f t="shared" si="16"/>
        <v>0</v>
      </c>
      <c r="W157" s="14">
        <f t="shared" si="16"/>
        <v>2874.52</v>
      </c>
      <c r="X157" s="14">
        <f t="shared" si="16"/>
        <v>0</v>
      </c>
      <c r="Y157" s="14">
        <f t="shared" si="16"/>
        <v>0</v>
      </c>
      <c r="Z157" s="14">
        <f t="shared" si="16"/>
        <v>0</v>
      </c>
      <c r="AA157" s="14">
        <f t="shared" si="16"/>
        <v>0</v>
      </c>
      <c r="AB157" s="14">
        <f t="shared" si="16"/>
        <v>0</v>
      </c>
      <c r="AC157" s="14">
        <f t="shared" si="16"/>
        <v>0</v>
      </c>
      <c r="AD157" s="14">
        <f t="shared" si="16"/>
        <v>0</v>
      </c>
    </row>
    <row r="158" spans="1:30" ht="16.5" customHeight="1" hidden="1" outlineLevel="2">
      <c r="A158" s="1" t="s">
        <v>21</v>
      </c>
      <c r="B158" s="1" t="s">
        <v>29</v>
      </c>
      <c r="C158" s="1" t="s">
        <v>28</v>
      </c>
      <c r="D158" s="15">
        <f>SUM(E158:AD158)</f>
        <v>46446.79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46166.13</v>
      </c>
      <c r="T158" s="14">
        <v>0</v>
      </c>
      <c r="U158" s="14">
        <v>0</v>
      </c>
      <c r="V158" s="14">
        <v>0</v>
      </c>
      <c r="W158" s="14">
        <v>280.66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</row>
    <row r="159" spans="1:30" ht="16.5" customHeight="1" hidden="1" outlineLevel="2">
      <c r="A159" s="1" t="s">
        <v>21</v>
      </c>
      <c r="B159" s="1" t="s">
        <v>27</v>
      </c>
      <c r="C159" s="1" t="s">
        <v>26</v>
      </c>
      <c r="D159" s="15">
        <f>SUM(E159:AD159)</f>
        <v>33.36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33.36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</row>
    <row r="160" spans="1:30" ht="16.5" customHeight="1" hidden="1" outlineLevel="2">
      <c r="A160" s="1" t="s">
        <v>21</v>
      </c>
      <c r="B160" s="1" t="s">
        <v>25</v>
      </c>
      <c r="C160" s="1" t="s">
        <v>24</v>
      </c>
      <c r="D160" s="15">
        <f>SUM(E160:AD160)</f>
        <v>15577.1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15542.59</v>
      </c>
      <c r="T160" s="14">
        <v>0</v>
      </c>
      <c r="U160" s="14">
        <v>0</v>
      </c>
      <c r="V160" s="14">
        <v>0</v>
      </c>
      <c r="W160" s="14">
        <v>34.51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</row>
    <row r="161" spans="1:30" ht="16.5" customHeight="1" hidden="1" outlineLevel="2">
      <c r="A161" s="1" t="s">
        <v>21</v>
      </c>
      <c r="B161" s="1" t="s">
        <v>23</v>
      </c>
      <c r="C161" s="1" t="s">
        <v>22</v>
      </c>
      <c r="D161" s="15">
        <f>SUM(E161:AD161)</f>
        <v>12481.5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12480.89</v>
      </c>
      <c r="T161" s="14">
        <v>0</v>
      </c>
      <c r="U161" s="14">
        <v>0</v>
      </c>
      <c r="V161" s="14">
        <v>0</v>
      </c>
      <c r="W161" s="14">
        <v>0.61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</row>
    <row r="162" spans="1:30" ht="16.5" customHeight="1" hidden="1" outlineLevel="2">
      <c r="A162" s="1" t="s">
        <v>21</v>
      </c>
      <c r="B162" s="1" t="s">
        <v>20</v>
      </c>
      <c r="C162" s="1" t="s">
        <v>19</v>
      </c>
      <c r="D162" s="15">
        <f>SUM(E162:AD162)</f>
        <v>4083.4500000000003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4074.26</v>
      </c>
      <c r="T162" s="14">
        <v>0</v>
      </c>
      <c r="U162" s="14">
        <v>0</v>
      </c>
      <c r="V162" s="14">
        <v>0</v>
      </c>
      <c r="W162" s="14">
        <v>9.19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</row>
    <row r="163" spans="1:30" ht="16.5" customHeight="1" outlineLevel="1" collapsed="1">
      <c r="A163" s="35" t="s">
        <v>18</v>
      </c>
      <c r="C163" s="34" t="s">
        <v>17</v>
      </c>
      <c r="D163" s="15">
        <f aca="true" t="shared" si="17" ref="D163:AD163">SUBTOTAL(9,D158:D162)</f>
        <v>78622.2</v>
      </c>
      <c r="E163" s="14">
        <f t="shared" si="17"/>
        <v>0</v>
      </c>
      <c r="F163" s="14">
        <f t="shared" si="17"/>
        <v>0</v>
      </c>
      <c r="G163" s="14">
        <f t="shared" si="17"/>
        <v>0</v>
      </c>
      <c r="H163" s="14">
        <f t="shared" si="17"/>
        <v>0</v>
      </c>
      <c r="I163" s="14">
        <f t="shared" si="17"/>
        <v>0</v>
      </c>
      <c r="J163" s="14">
        <f t="shared" si="17"/>
        <v>0</v>
      </c>
      <c r="K163" s="14">
        <f t="shared" si="17"/>
        <v>0</v>
      </c>
      <c r="L163" s="14">
        <f t="shared" si="17"/>
        <v>0</v>
      </c>
      <c r="M163" s="14">
        <f t="shared" si="17"/>
        <v>0</v>
      </c>
      <c r="N163" s="14">
        <f t="shared" si="17"/>
        <v>0</v>
      </c>
      <c r="O163" s="14">
        <f t="shared" si="17"/>
        <v>0</v>
      </c>
      <c r="P163" s="14">
        <f t="shared" si="17"/>
        <v>0</v>
      </c>
      <c r="Q163" s="14">
        <f t="shared" si="17"/>
        <v>0</v>
      </c>
      <c r="R163" s="14">
        <f t="shared" si="17"/>
        <v>0</v>
      </c>
      <c r="S163" s="14">
        <f t="shared" si="17"/>
        <v>78263.87</v>
      </c>
      <c r="T163" s="14">
        <f t="shared" si="17"/>
        <v>0</v>
      </c>
      <c r="U163" s="14">
        <f t="shared" si="17"/>
        <v>0</v>
      </c>
      <c r="V163" s="14">
        <f t="shared" si="17"/>
        <v>0</v>
      </c>
      <c r="W163" s="14">
        <f t="shared" si="17"/>
        <v>358.33000000000004</v>
      </c>
      <c r="X163" s="14">
        <f t="shared" si="17"/>
        <v>0</v>
      </c>
      <c r="Y163" s="14">
        <f t="shared" si="17"/>
        <v>0</v>
      </c>
      <c r="Z163" s="14">
        <f t="shared" si="17"/>
        <v>0</v>
      </c>
      <c r="AA163" s="14">
        <f t="shared" si="17"/>
        <v>0</v>
      </c>
      <c r="AB163" s="14">
        <f t="shared" si="17"/>
        <v>0</v>
      </c>
      <c r="AC163" s="14">
        <f t="shared" si="17"/>
        <v>0</v>
      </c>
      <c r="AD163" s="14">
        <f t="shared" si="17"/>
        <v>0</v>
      </c>
    </row>
    <row r="164" spans="3:30" ht="33" customHeight="1" thickBot="1">
      <c r="C164" s="33" t="s">
        <v>16</v>
      </c>
      <c r="D164" s="32">
        <f aca="true" t="shared" si="18" ref="D164:AD164">SUBTOTAL(9,D12:D162)</f>
        <v>16452095.979999999</v>
      </c>
      <c r="E164" s="32">
        <f t="shared" si="18"/>
        <v>0</v>
      </c>
      <c r="F164" s="32">
        <f t="shared" si="18"/>
        <v>0</v>
      </c>
      <c r="G164" s="32">
        <f t="shared" si="18"/>
        <v>0</v>
      </c>
      <c r="H164" s="32">
        <f t="shared" si="18"/>
        <v>0</v>
      </c>
      <c r="I164" s="32">
        <f t="shared" si="18"/>
        <v>0</v>
      </c>
      <c r="J164" s="32">
        <f t="shared" si="18"/>
        <v>0</v>
      </c>
      <c r="K164" s="32">
        <f t="shared" si="18"/>
        <v>0</v>
      </c>
      <c r="L164" s="32">
        <f t="shared" si="18"/>
        <v>0</v>
      </c>
      <c r="M164" s="32">
        <f t="shared" si="18"/>
        <v>0</v>
      </c>
      <c r="N164" s="32">
        <f t="shared" si="18"/>
        <v>0</v>
      </c>
      <c r="O164" s="32">
        <f t="shared" si="18"/>
        <v>0</v>
      </c>
      <c r="P164" s="32">
        <f t="shared" si="18"/>
        <v>0</v>
      </c>
      <c r="Q164" s="32">
        <f t="shared" si="18"/>
        <v>0</v>
      </c>
      <c r="R164" s="32">
        <f t="shared" si="18"/>
        <v>0</v>
      </c>
      <c r="S164" s="32">
        <f t="shared" si="18"/>
        <v>16352095.980000002</v>
      </c>
      <c r="T164" s="32">
        <f t="shared" si="18"/>
        <v>0</v>
      </c>
      <c r="U164" s="32">
        <f t="shared" si="18"/>
        <v>0</v>
      </c>
      <c r="V164" s="32">
        <f t="shared" si="18"/>
        <v>0</v>
      </c>
      <c r="W164" s="32">
        <f t="shared" si="18"/>
        <v>100000</v>
      </c>
      <c r="X164" s="32">
        <f t="shared" si="18"/>
        <v>0</v>
      </c>
      <c r="Y164" s="32">
        <f t="shared" si="18"/>
        <v>0</v>
      </c>
      <c r="Z164" s="32">
        <f t="shared" si="18"/>
        <v>0</v>
      </c>
      <c r="AA164" s="32">
        <f t="shared" si="18"/>
        <v>0</v>
      </c>
      <c r="AB164" s="32">
        <f t="shared" si="18"/>
        <v>0</v>
      </c>
      <c r="AC164" s="32">
        <f t="shared" si="18"/>
        <v>0</v>
      </c>
      <c r="AD164" s="32">
        <f t="shared" si="18"/>
        <v>0</v>
      </c>
    </row>
    <row r="165" spans="3:30" ht="18.75" customHeight="1" thickTop="1">
      <c r="C165" s="31" t="s">
        <v>15</v>
      </c>
      <c r="D165" s="30">
        <f aca="true" t="shared" si="19" ref="D165:AD165">SUM(D112,D118,D124,D126)</f>
        <v>10023613</v>
      </c>
      <c r="E165" s="30">
        <f t="shared" si="19"/>
        <v>0</v>
      </c>
      <c r="F165" s="30">
        <f t="shared" si="19"/>
        <v>0</v>
      </c>
      <c r="G165" s="30">
        <f t="shared" si="19"/>
        <v>0</v>
      </c>
      <c r="H165" s="30">
        <f t="shared" si="19"/>
        <v>0</v>
      </c>
      <c r="I165" s="30">
        <f t="shared" si="19"/>
        <v>0</v>
      </c>
      <c r="J165" s="30">
        <f t="shared" si="19"/>
        <v>0</v>
      </c>
      <c r="K165" s="30">
        <f t="shared" si="19"/>
        <v>0</v>
      </c>
      <c r="L165" s="30">
        <f t="shared" si="19"/>
        <v>0</v>
      </c>
      <c r="M165" s="30">
        <f t="shared" si="19"/>
        <v>0</v>
      </c>
      <c r="N165" s="30">
        <f t="shared" si="19"/>
        <v>0</v>
      </c>
      <c r="O165" s="30">
        <f t="shared" si="19"/>
        <v>0</v>
      </c>
      <c r="P165" s="30">
        <f t="shared" si="19"/>
        <v>0</v>
      </c>
      <c r="Q165" s="30">
        <f t="shared" si="19"/>
        <v>0</v>
      </c>
      <c r="R165" s="30">
        <f t="shared" si="19"/>
        <v>0</v>
      </c>
      <c r="S165" s="30">
        <f t="shared" si="19"/>
        <v>9961126</v>
      </c>
      <c r="T165" s="30">
        <f t="shared" si="19"/>
        <v>0</v>
      </c>
      <c r="U165" s="30">
        <f t="shared" si="19"/>
        <v>0</v>
      </c>
      <c r="V165" s="30">
        <f t="shared" si="19"/>
        <v>0</v>
      </c>
      <c r="W165" s="30">
        <f t="shared" si="19"/>
        <v>62487</v>
      </c>
      <c r="X165" s="30">
        <f t="shared" si="19"/>
        <v>0</v>
      </c>
      <c r="Y165" s="30">
        <f t="shared" si="19"/>
        <v>0</v>
      </c>
      <c r="Z165" s="30">
        <f t="shared" si="19"/>
        <v>0</v>
      </c>
      <c r="AA165" s="30">
        <f t="shared" si="19"/>
        <v>0</v>
      </c>
      <c r="AB165" s="30">
        <f t="shared" si="19"/>
        <v>0</v>
      </c>
      <c r="AC165" s="30">
        <f t="shared" si="19"/>
        <v>0</v>
      </c>
      <c r="AD165" s="30">
        <f t="shared" si="19"/>
        <v>0</v>
      </c>
    </row>
    <row r="166" spans="3:30" ht="20.25" customHeight="1">
      <c r="C166" s="29" t="s">
        <v>14</v>
      </c>
      <c r="D166" s="28">
        <f aca="true" t="shared" si="20" ref="D166:AD166">D165/D164</f>
        <v>0.6092605472387963</v>
      </c>
      <c r="E166" s="28">
        <f>_xlfn.IFERROR(E165/E164,0)</f>
        <v>0</v>
      </c>
      <c r="F166" s="28">
        <f>_xlfn.IFERROR(F165/F1640,)</f>
        <v>0</v>
      </c>
      <c r="G166" s="28">
        <f aca="true" t="shared" si="21" ref="G166:R166">_xlfn.IFERROR(G165/G1640,)</f>
        <v>0</v>
      </c>
      <c r="H166" s="28">
        <f t="shared" si="21"/>
        <v>0</v>
      </c>
      <c r="I166" s="28">
        <f t="shared" si="21"/>
        <v>0</v>
      </c>
      <c r="J166" s="28">
        <f t="shared" si="21"/>
        <v>0</v>
      </c>
      <c r="K166" s="28">
        <f t="shared" si="21"/>
        <v>0</v>
      </c>
      <c r="L166" s="28">
        <f t="shared" si="21"/>
        <v>0</v>
      </c>
      <c r="M166" s="28">
        <f t="shared" si="21"/>
        <v>0</v>
      </c>
      <c r="N166" s="28">
        <f t="shared" si="21"/>
        <v>0</v>
      </c>
      <c r="O166" s="28">
        <f t="shared" si="21"/>
        <v>0</v>
      </c>
      <c r="P166" s="28">
        <f t="shared" si="21"/>
        <v>0</v>
      </c>
      <c r="Q166" s="28">
        <f t="shared" si="21"/>
        <v>0</v>
      </c>
      <c r="R166" s="28">
        <f t="shared" si="21"/>
        <v>0</v>
      </c>
      <c r="S166" s="28">
        <f t="shared" si="20"/>
        <v>0.6091650888169504</v>
      </c>
      <c r="T166" s="28">
        <f>_xlfn.IFERROR(T165/T164,0)</f>
        <v>0</v>
      </c>
      <c r="U166" s="28">
        <f>_xlfn.IFERROR(U165/U164,0)</f>
        <v>0</v>
      </c>
      <c r="V166" s="28">
        <f>_xlfn.IFERROR(V165/V164,0)</f>
        <v>0</v>
      </c>
      <c r="W166" s="28">
        <f t="shared" si="20"/>
        <v>0.62487</v>
      </c>
      <c r="X166" s="28">
        <f>_xlfn.IFERROR(X165/X164,0)</f>
        <v>0</v>
      </c>
      <c r="Y166" s="28">
        <f aca="true" t="shared" si="22" ref="Y166:AD166">_xlfn.IFERROR(Y165/Y164,0)</f>
        <v>0</v>
      </c>
      <c r="Z166" s="28">
        <f t="shared" si="22"/>
        <v>0</v>
      </c>
      <c r="AA166" s="28">
        <f t="shared" si="22"/>
        <v>0</v>
      </c>
      <c r="AB166" s="28">
        <f t="shared" si="22"/>
        <v>0</v>
      </c>
      <c r="AC166" s="28">
        <f t="shared" si="22"/>
        <v>0</v>
      </c>
      <c r="AD166" s="28">
        <f t="shared" si="22"/>
        <v>0</v>
      </c>
    </row>
    <row r="167" spans="3:9" ht="14.25">
      <c r="C167" s="8"/>
      <c r="D167" s="15"/>
      <c r="E167" s="14"/>
      <c r="F167" s="14"/>
      <c r="G167" s="14"/>
      <c r="H167" s="14"/>
      <c r="I167" s="5"/>
    </row>
    <row r="168" spans="3:23" ht="66.75" customHeight="1">
      <c r="C168" s="27" t="s">
        <v>13</v>
      </c>
      <c r="D168" s="26"/>
      <c r="E168" s="25"/>
      <c r="F168" s="25"/>
      <c r="G168" s="25"/>
      <c r="H168" s="25"/>
      <c r="I168" s="5"/>
      <c r="S168" s="24"/>
      <c r="W168" s="23" t="s">
        <v>12</v>
      </c>
    </row>
    <row r="169" spans="3:30" ht="15" hidden="1">
      <c r="C169" s="12" t="s">
        <v>11</v>
      </c>
      <c r="D169" s="15"/>
      <c r="E169" s="21"/>
      <c r="F169" s="22"/>
      <c r="G169" s="21"/>
      <c r="H169" s="18"/>
      <c r="I169" s="20"/>
      <c r="J169" s="19"/>
      <c r="K169" s="19"/>
      <c r="L169" s="19"/>
      <c r="M169" s="19"/>
      <c r="N169" s="19"/>
      <c r="O169" s="16"/>
      <c r="P169" s="19"/>
      <c r="Q169" s="19"/>
      <c r="R169" s="19">
        <v>41893</v>
      </c>
      <c r="S169" s="19">
        <v>41270</v>
      </c>
      <c r="T169" s="19"/>
      <c r="U169" s="16"/>
      <c r="V169" s="19"/>
      <c r="W169" s="19">
        <v>42331</v>
      </c>
      <c r="X169" s="19"/>
      <c r="Y169" s="19"/>
      <c r="Z169" s="16"/>
      <c r="AA169" s="19"/>
      <c r="AB169" s="16"/>
      <c r="AC169" s="19"/>
      <c r="AD169" s="19"/>
    </row>
    <row r="170" spans="3:30" ht="15" hidden="1">
      <c r="C170" s="12" t="s">
        <v>10</v>
      </c>
      <c r="D170" s="15"/>
      <c r="E170" s="18"/>
      <c r="F170" s="18"/>
      <c r="G170" s="18"/>
      <c r="H170" s="18"/>
      <c r="I170" s="17"/>
      <c r="J170" s="16"/>
      <c r="K170" s="16"/>
      <c r="L170" s="16"/>
      <c r="M170" s="16"/>
      <c r="N170" s="16"/>
      <c r="O170" s="16"/>
      <c r="P170" s="16"/>
      <c r="Q170" s="16"/>
      <c r="R170" s="16" t="s">
        <v>9</v>
      </c>
      <c r="S170" s="16" t="s">
        <v>8</v>
      </c>
      <c r="T170" s="16"/>
      <c r="U170" s="16"/>
      <c r="V170" s="16"/>
      <c r="W170" s="16" t="s">
        <v>7</v>
      </c>
      <c r="X170" s="16"/>
      <c r="Y170" s="16"/>
      <c r="Z170" s="16"/>
      <c r="AA170" s="16"/>
      <c r="AB170" s="16"/>
      <c r="AC170" s="16"/>
      <c r="AD170" s="16"/>
    </row>
    <row r="171" spans="3:9" ht="15" hidden="1">
      <c r="C171" s="12"/>
      <c r="D171" s="15"/>
      <c r="E171" s="14"/>
      <c r="F171" s="14"/>
      <c r="G171" s="14"/>
      <c r="H171" s="14"/>
      <c r="I171" s="5"/>
    </row>
    <row r="172" spans="3:30" ht="26.25" hidden="1">
      <c r="C172" s="12" t="s">
        <v>6</v>
      </c>
      <c r="D172" s="7"/>
      <c r="E172" s="11"/>
      <c r="F172" s="11"/>
      <c r="G172" s="11"/>
      <c r="H172" s="6"/>
      <c r="I172" s="11"/>
      <c r="J172" s="9"/>
      <c r="K172" s="13"/>
      <c r="L172" s="9"/>
      <c r="M172" s="9"/>
      <c r="N172" s="9"/>
      <c r="P172" s="9"/>
      <c r="Q172" s="10"/>
      <c r="S172" s="13" t="s">
        <v>5</v>
      </c>
      <c r="T172" s="10"/>
      <c r="V172" s="9"/>
      <c r="W172" s="13" t="s">
        <v>4</v>
      </c>
      <c r="X172" s="13"/>
      <c r="Y172" s="9"/>
      <c r="AA172" s="9"/>
      <c r="AC172" s="9"/>
      <c r="AD172" s="9"/>
    </row>
    <row r="173" spans="3:30" ht="15" hidden="1">
      <c r="C173" s="12" t="s">
        <v>3</v>
      </c>
      <c r="D173" s="7"/>
      <c r="E173" s="6"/>
      <c r="F173" s="6"/>
      <c r="G173" s="6"/>
      <c r="H173" s="6">
        <f>H149-H148</f>
        <v>0</v>
      </c>
      <c r="I173" s="6"/>
      <c r="J173" s="6"/>
      <c r="K173" s="6"/>
      <c r="L173" s="6"/>
      <c r="M173" s="6"/>
      <c r="N173" s="6"/>
      <c r="O173" s="6"/>
      <c r="P173" s="6"/>
      <c r="Q173" s="6"/>
      <c r="R173" s="6">
        <f>R5-R4</f>
        <v>285690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3:30" ht="26.25" hidden="1">
      <c r="C174" s="12" t="s">
        <v>2</v>
      </c>
      <c r="D174" s="7"/>
      <c r="E174" s="11"/>
      <c r="F174" s="11"/>
      <c r="G174" s="11"/>
      <c r="H174" s="6"/>
      <c r="I174" s="11"/>
      <c r="J174" s="9"/>
      <c r="K174" s="9"/>
      <c r="L174" s="9"/>
      <c r="M174" s="9"/>
      <c r="N174" s="9"/>
      <c r="P174" s="9"/>
      <c r="Q174" s="10"/>
      <c r="S174" s="10" t="s">
        <v>1</v>
      </c>
      <c r="T174" s="10"/>
      <c r="W174" s="10" t="s">
        <v>0</v>
      </c>
      <c r="X174" s="10"/>
      <c r="Y174" s="9"/>
      <c r="AA174" s="9"/>
      <c r="AC174" s="9"/>
      <c r="AD174" s="9"/>
    </row>
    <row r="175" spans="4:9" ht="14.25">
      <c r="D175" s="7"/>
      <c r="E175" s="6"/>
      <c r="F175" s="6"/>
      <c r="G175" s="6"/>
      <c r="H175" s="6"/>
      <c r="I175" s="5"/>
    </row>
    <row r="176" spans="4:9" ht="14.25">
      <c r="D176" s="7"/>
      <c r="E176" s="6"/>
      <c r="F176" s="6"/>
      <c r="G176" s="6"/>
      <c r="H176" s="6"/>
      <c r="I176" s="5"/>
    </row>
    <row r="177" spans="4:9" ht="14.25">
      <c r="D177" s="7"/>
      <c r="E177" s="6"/>
      <c r="F177" s="6"/>
      <c r="G177" s="6"/>
      <c r="H177" s="6"/>
      <c r="I177" s="5"/>
    </row>
    <row r="178" spans="4:9" ht="14.25">
      <c r="D178" s="7"/>
      <c r="E178" s="6"/>
      <c r="F178" s="6"/>
      <c r="G178" s="6"/>
      <c r="H178" s="6"/>
      <c r="I178" s="5"/>
    </row>
    <row r="179" spans="4:9" ht="14.25">
      <c r="D179" s="7"/>
      <c r="E179" s="6"/>
      <c r="F179" s="6"/>
      <c r="G179" s="6"/>
      <c r="H179" s="6"/>
      <c r="I179" s="5"/>
    </row>
    <row r="180" spans="4:9" ht="14.25">
      <c r="D180" s="7"/>
      <c r="E180" s="6"/>
      <c r="F180" s="6"/>
      <c r="G180" s="6"/>
      <c r="H180" s="6"/>
      <c r="I180" s="5"/>
    </row>
    <row r="181" spans="3:9" ht="18" customHeight="1">
      <c r="C181" s="8"/>
      <c r="D181" s="7"/>
      <c r="E181" s="6"/>
      <c r="F181" s="6"/>
      <c r="G181" s="6"/>
      <c r="H181" s="6"/>
      <c r="I181" s="5"/>
    </row>
    <row r="182" spans="3:9" ht="14.25">
      <c r="C182" s="8"/>
      <c r="D182" s="7"/>
      <c r="E182" s="6"/>
      <c r="F182" s="6"/>
      <c r="G182" s="6"/>
      <c r="H182" s="6"/>
      <c r="I182" s="5"/>
    </row>
    <row r="183" spans="3:9" ht="14.25">
      <c r="C183" s="8"/>
      <c r="D183" s="7"/>
      <c r="E183" s="6"/>
      <c r="F183" s="6"/>
      <c r="G183" s="6"/>
      <c r="H183" s="6"/>
      <c r="I183" s="5"/>
    </row>
    <row r="184" spans="3:9" ht="14.25">
      <c r="C184" s="8"/>
      <c r="D184" s="7"/>
      <c r="E184" s="6"/>
      <c r="F184" s="6"/>
      <c r="G184" s="6"/>
      <c r="H184" s="6"/>
      <c r="I184" s="5"/>
    </row>
    <row r="185" spans="3:9" ht="14.25">
      <c r="C185" s="8"/>
      <c r="D185" s="7"/>
      <c r="E185" s="6"/>
      <c r="F185" s="6"/>
      <c r="G185" s="6"/>
      <c r="H185" s="6"/>
      <c r="I185" s="5"/>
    </row>
    <row r="186" spans="3:9" ht="14.25">
      <c r="C186" s="8"/>
      <c r="D186" s="7"/>
      <c r="E186" s="6"/>
      <c r="F186" s="6"/>
      <c r="G186" s="6"/>
      <c r="H186" s="6"/>
      <c r="I186" s="5"/>
    </row>
    <row r="187" spans="3:9" ht="14.25">
      <c r="C187" s="8"/>
      <c r="D187" s="7"/>
      <c r="E187" s="6"/>
      <c r="F187" s="6"/>
      <c r="G187" s="6"/>
      <c r="H187" s="6"/>
      <c r="I187" s="5"/>
    </row>
    <row r="188" spans="3:9" ht="14.25">
      <c r="C188" s="8"/>
      <c r="D188" s="7"/>
      <c r="E188" s="6"/>
      <c r="F188" s="6"/>
      <c r="G188" s="6"/>
      <c r="H188" s="6"/>
      <c r="I188" s="5"/>
    </row>
    <row r="189" spans="3:9" ht="14.25">
      <c r="C189" s="8"/>
      <c r="D189" s="7"/>
      <c r="E189" s="6"/>
      <c r="F189" s="6"/>
      <c r="G189" s="6"/>
      <c r="H189" s="6"/>
      <c r="I189" s="5"/>
    </row>
    <row r="190" spans="3:9" ht="14.25">
      <c r="C190" s="8"/>
      <c r="D190" s="7"/>
      <c r="E190" s="6"/>
      <c r="F190" s="6"/>
      <c r="G190" s="6"/>
      <c r="H190" s="6"/>
      <c r="I190" s="5"/>
    </row>
    <row r="191" spans="3:9" ht="14.25">
      <c r="C191" s="8"/>
      <c r="D191" s="7"/>
      <c r="E191" s="6"/>
      <c r="F191" s="6"/>
      <c r="G191" s="6"/>
      <c r="H191" s="6"/>
      <c r="I191" s="5"/>
    </row>
    <row r="192" spans="3:9" ht="14.25">
      <c r="C192" s="8"/>
      <c r="D192" s="7"/>
      <c r="E192" s="6"/>
      <c r="F192" s="6"/>
      <c r="G192" s="6"/>
      <c r="H192" s="6"/>
      <c r="I192" s="5"/>
    </row>
    <row r="193" spans="3:9" ht="14.25">
      <c r="C193" s="8"/>
      <c r="D193" s="7"/>
      <c r="E193" s="6"/>
      <c r="F193" s="6"/>
      <c r="G193" s="6"/>
      <c r="H193" s="6"/>
      <c r="I193" s="5"/>
    </row>
    <row r="194" spans="3:9" ht="14.25">
      <c r="C194" s="8"/>
      <c r="D194" s="7"/>
      <c r="E194" s="6"/>
      <c r="F194" s="6"/>
      <c r="G194" s="6"/>
      <c r="H194" s="6"/>
      <c r="I194" s="5"/>
    </row>
    <row r="195" spans="3:9" ht="14.25">
      <c r="C195" s="8"/>
      <c r="D195" s="7"/>
      <c r="E195" s="6"/>
      <c r="F195" s="6"/>
      <c r="G195" s="6"/>
      <c r="H195" s="6"/>
      <c r="I195" s="5"/>
    </row>
    <row r="196" spans="3:9" ht="14.25">
      <c r="C196" s="8"/>
      <c r="D196" s="7"/>
      <c r="E196" s="6"/>
      <c r="F196" s="6"/>
      <c r="G196" s="6"/>
      <c r="H196" s="6"/>
      <c r="I196" s="5"/>
    </row>
    <row r="197" spans="3:9" ht="14.25">
      <c r="C197" s="8"/>
      <c r="D197" s="7"/>
      <c r="E197" s="6"/>
      <c r="F197" s="6"/>
      <c r="G197" s="6"/>
      <c r="H197" s="6"/>
      <c r="I197" s="5"/>
    </row>
    <row r="198" spans="3:9" ht="14.25">
      <c r="C198" s="8"/>
      <c r="D198" s="7"/>
      <c r="E198" s="6"/>
      <c r="F198" s="6"/>
      <c r="G198" s="6"/>
      <c r="H198" s="6"/>
      <c r="I198" s="5"/>
    </row>
    <row r="199" spans="3:9" ht="14.25">
      <c r="C199" s="8"/>
      <c r="D199" s="7"/>
      <c r="E199" s="6"/>
      <c r="F199" s="6"/>
      <c r="G199" s="6"/>
      <c r="H199" s="6"/>
      <c r="I199" s="5"/>
    </row>
    <row r="200" spans="3:9" ht="14.25">
      <c r="C200" s="8"/>
      <c r="D200" s="7"/>
      <c r="E200" s="6"/>
      <c r="F200" s="6"/>
      <c r="G200" s="6"/>
      <c r="H200" s="6"/>
      <c r="I200" s="5"/>
    </row>
    <row r="201" spans="3:9" ht="14.25">
      <c r="C201" s="8"/>
      <c r="D201" s="7"/>
      <c r="E201" s="6"/>
      <c r="F201" s="6"/>
      <c r="G201" s="6"/>
      <c r="H201" s="6"/>
      <c r="I201" s="5"/>
    </row>
  </sheetData>
  <sheetProtection/>
  <mergeCells count="2">
    <mergeCell ref="C2:H2"/>
    <mergeCell ref="D1:L1"/>
  </mergeCells>
  <printOptions horizontalCentered="1"/>
  <pageMargins left="0.4" right="0.2" top="0.85" bottom="0.75" header="0.3" footer="0.3"/>
  <pageSetup horizontalDpi="600" verticalDpi="600" orientation="landscape" paperSize="5" scale="60" r:id="rId1"/>
  <headerFooter>
    <oddFooter>&amp;L&amp;Z&amp;F\&amp;A&amp;R&amp;D</oddFooter>
  </headerFooter>
  <rowBreaks count="1" manualBreakCount="1"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Schwenk (C9412)</dc:creator>
  <cp:keywords/>
  <dc:description/>
  <cp:lastModifiedBy>Catalon, Marlyn </cp:lastModifiedBy>
  <cp:lastPrinted>2023-04-07T21:49:42Z</cp:lastPrinted>
  <dcterms:created xsi:type="dcterms:W3CDTF">2017-02-01T17:49:28Z</dcterms:created>
  <dcterms:modified xsi:type="dcterms:W3CDTF">2023-04-07T21:51:30Z</dcterms:modified>
  <cp:category/>
  <cp:version/>
  <cp:contentType/>
  <cp:contentStatus/>
</cp:coreProperties>
</file>